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O:\Прайс\Размещение на сайте\"/>
    </mc:Choice>
  </mc:AlternateContent>
  <xr:revisionPtr revIDLastSave="0" documentId="8_{99C3426F-4262-41DB-B8E6-2323F90F8C24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Н.Новгород" sheetId="4" state="hidden" r:id="rId1"/>
    <sheet name="Опалиха" sheetId="5" r:id="rId2"/>
    <sheet name="1С" sheetId="1" state="hidden" r:id="rId3"/>
    <sheet name="Пример" sheetId="6" state="hidden" r:id="rId4"/>
  </sheets>
  <definedNames>
    <definedName name="_xlnm.Print_Area" localSheetId="0">Н.Новгород!$A$1:$M$66</definedName>
    <definedName name="_xlnm.Print_Area" localSheetId="1">Опалиха!$A$1:$M$65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4" l="1"/>
  <c r="J52" i="4"/>
  <c r="I52" i="4"/>
  <c r="A29" i="4"/>
  <c r="K15" i="5"/>
  <c r="K15" i="4" s="1"/>
  <c r="H27" i="4"/>
  <c r="A5" i="4"/>
  <c r="A11" i="4"/>
  <c r="A10" i="4"/>
  <c r="A9" i="4"/>
  <c r="A17" i="4"/>
  <c r="A51" i="4"/>
  <c r="A50" i="4"/>
  <c r="A49" i="4"/>
  <c r="A61" i="4"/>
  <c r="A60" i="4"/>
  <c r="A59" i="4"/>
  <c r="H33" i="4"/>
  <c r="H32" i="4"/>
  <c r="H31" i="4"/>
  <c r="H28" i="4"/>
  <c r="H30" i="4"/>
  <c r="H29" i="4"/>
  <c r="H24" i="4"/>
  <c r="H23" i="4"/>
  <c r="H22" i="4"/>
  <c r="H21" i="4"/>
  <c r="H20" i="4"/>
  <c r="H19" i="4"/>
  <c r="H18" i="4"/>
  <c r="H17" i="4"/>
  <c r="H16" i="4"/>
  <c r="H45" i="4"/>
  <c r="H55" i="4"/>
  <c r="H54" i="4"/>
  <c r="H53" i="4"/>
  <c r="H15" i="4"/>
  <c r="H14" i="4"/>
  <c r="H13" i="4"/>
  <c r="H12" i="4"/>
  <c r="H11" i="4"/>
  <c r="H10" i="4"/>
  <c r="H9" i="4"/>
  <c r="I57" i="4"/>
  <c r="I58" i="4"/>
  <c r="I59" i="4"/>
  <c r="D19" i="5"/>
  <c r="E19" i="5" s="1"/>
  <c r="D20" i="5"/>
  <c r="E20" i="5" s="1"/>
  <c r="D22" i="5"/>
  <c r="E22" i="5" s="1"/>
  <c r="D23" i="5"/>
  <c r="E23" i="5" s="1"/>
  <c r="B17" i="4"/>
  <c r="B11" i="4"/>
  <c r="B10" i="4"/>
  <c r="B9" i="4"/>
  <c r="J59" i="4"/>
  <c r="J58" i="4"/>
  <c r="J57" i="4"/>
  <c r="J55" i="4"/>
  <c r="J54" i="4"/>
  <c r="J53" i="4"/>
  <c r="I55" i="4"/>
  <c r="I54" i="4"/>
  <c r="I53" i="4"/>
  <c r="C61" i="4"/>
  <c r="C60" i="4"/>
  <c r="C59" i="4"/>
  <c r="B51" i="4"/>
  <c r="B50" i="4"/>
  <c r="B49" i="4"/>
  <c r="C29" i="4"/>
  <c r="B29" i="4"/>
  <c r="I45" i="4"/>
  <c r="J13" i="4"/>
  <c r="J11" i="4"/>
  <c r="J12" i="4"/>
  <c r="J10" i="4"/>
  <c r="B59" i="4"/>
  <c r="B61" i="4"/>
  <c r="B60" i="4"/>
  <c r="D11" i="5"/>
  <c r="D17" i="5"/>
  <c r="J24" i="4"/>
  <c r="L15" i="5" l="1"/>
  <c r="K58" i="4"/>
  <c r="H57" i="5"/>
  <c r="H58" i="4" s="1"/>
  <c r="K57" i="5"/>
  <c r="L57" i="5" s="1"/>
  <c r="J16" i="4"/>
  <c r="K16" i="5"/>
  <c r="L16" i="5" s="1"/>
  <c r="K16" i="4"/>
  <c r="C17" i="4"/>
  <c r="C10" i="4"/>
  <c r="C11" i="4"/>
  <c r="C9" i="4"/>
  <c r="J28" i="4"/>
  <c r="J29" i="4"/>
  <c r="J30" i="4"/>
  <c r="J31" i="4"/>
  <c r="J32" i="4"/>
  <c r="J33" i="4"/>
  <c r="J27" i="4"/>
  <c r="J17" i="4"/>
  <c r="J18" i="4"/>
  <c r="J19" i="4"/>
  <c r="J20" i="4"/>
  <c r="J21" i="4"/>
  <c r="J22" i="4"/>
  <c r="J23" i="4"/>
  <c r="C50" i="4"/>
  <c r="C51" i="4"/>
  <c r="C49" i="4"/>
  <c r="D60" i="5"/>
  <c r="D60" i="4"/>
  <c r="D59" i="4"/>
  <c r="D57" i="4"/>
  <c r="K31" i="5"/>
  <c r="L31" i="5" s="1"/>
  <c r="K32" i="4"/>
  <c r="K28" i="5" l="1"/>
  <c r="L28" i="5" s="1"/>
  <c r="K29" i="4"/>
  <c r="K38" i="4"/>
  <c r="L38" i="4" s="1"/>
  <c r="D22" i="4" l="1"/>
  <c r="D17" i="4"/>
  <c r="E17" i="5"/>
  <c r="D11" i="4" l="1"/>
  <c r="E11" i="5"/>
  <c r="H58" i="5"/>
  <c r="H59" i="4" s="1"/>
  <c r="H56" i="5"/>
  <c r="H57" i="4" s="1"/>
  <c r="K57" i="4" l="1"/>
  <c r="K56" i="5"/>
  <c r="L56" i="5" s="1"/>
  <c r="K27" i="4" l="1"/>
  <c r="K26" i="5"/>
  <c r="L26" i="5" s="1"/>
  <c r="K33" i="4" l="1"/>
  <c r="K32" i="5"/>
  <c r="L32" i="5" s="1"/>
  <c r="K59" i="4" l="1"/>
  <c r="K55" i="4"/>
  <c r="K58" i="5"/>
  <c r="L58" i="5" s="1"/>
  <c r="K54" i="5"/>
  <c r="L54" i="5" s="1"/>
  <c r="D29" i="4"/>
  <c r="D29" i="5"/>
  <c r="E29" i="5" s="1"/>
  <c r="K31" i="4" l="1"/>
  <c r="K30" i="4"/>
  <c r="K28" i="4"/>
  <c r="K30" i="5"/>
  <c r="L30" i="5" s="1"/>
  <c r="K29" i="5"/>
  <c r="L29" i="5" s="1"/>
  <c r="K27" i="5"/>
  <c r="L27" i="5" s="1"/>
  <c r="K53" i="5" l="1"/>
  <c r="D61" i="5" l="1"/>
  <c r="D55" i="5"/>
  <c r="K37" i="5" l="1"/>
  <c r="L37" i="5" s="1"/>
  <c r="K14" i="5" l="1"/>
  <c r="K50" i="5" l="1"/>
  <c r="K38" i="5" l="1"/>
  <c r="J45" i="4" l="1"/>
  <c r="J15" i="4"/>
  <c r="J14" i="4"/>
  <c r="J9" i="4"/>
  <c r="D16" i="5"/>
  <c r="E16" i="5" s="1"/>
  <c r="D16" i="4"/>
  <c r="E16" i="4" s="1"/>
  <c r="D10" i="5" l="1"/>
  <c r="K22" i="5" l="1"/>
  <c r="D57" i="5" l="1"/>
  <c r="D61" i="4" l="1"/>
  <c r="D38" i="4"/>
  <c r="E38" i="4" s="1"/>
  <c r="E61" i="5"/>
  <c r="D38" i="5"/>
  <c r="E38" i="5" s="1"/>
  <c r="D35" i="5" l="1"/>
  <c r="E35" i="5" s="1"/>
  <c r="K13" i="5" l="1"/>
  <c r="K24" i="5"/>
  <c r="D56" i="5"/>
  <c r="D28" i="5" l="1"/>
  <c r="E28" i="5" s="1"/>
  <c r="D27" i="5"/>
  <c r="E27" i="5" s="1"/>
  <c r="D47" i="5" l="1"/>
  <c r="E47" i="5" s="1"/>
  <c r="K48" i="5" l="1"/>
  <c r="D59" i="5" l="1"/>
  <c r="D33" i="5" l="1"/>
  <c r="E33" i="5" s="1"/>
  <c r="K36" i="5" l="1"/>
  <c r="D23" i="4" l="1"/>
  <c r="D58" i="4" l="1"/>
  <c r="D53" i="5" l="1"/>
  <c r="D58" i="5" l="1"/>
  <c r="D5" i="5" l="1"/>
  <c r="D49" i="5" l="1"/>
  <c r="E49" i="5" s="1"/>
  <c r="K20" i="5" l="1"/>
  <c r="K18" i="5"/>
  <c r="K23" i="5" l="1"/>
  <c r="K19" i="5" l="1"/>
  <c r="K42" i="5" l="1"/>
  <c r="D14" i="5" l="1"/>
  <c r="E22" i="4" l="1"/>
  <c r="D44" i="5" l="1"/>
  <c r="E44" i="5" s="1"/>
  <c r="D25" i="4" l="1"/>
  <c r="D25" i="5" l="1"/>
  <c r="E25" i="5" s="1"/>
  <c r="D51" i="5" l="1"/>
  <c r="E51" i="5" s="1"/>
  <c r="D48" i="5" l="1"/>
  <c r="E48" i="5" s="1"/>
  <c r="D48" i="4" l="1"/>
  <c r="D47" i="4"/>
  <c r="K21" i="5" l="1"/>
  <c r="K8" i="5"/>
  <c r="K9" i="5"/>
  <c r="L9" i="5" s="1"/>
  <c r="K10" i="5"/>
  <c r="K11" i="5"/>
  <c r="K12" i="5"/>
  <c r="K17" i="5"/>
  <c r="K7" i="5"/>
  <c r="K6" i="5"/>
  <c r="K5" i="5"/>
  <c r="K41" i="5"/>
  <c r="K43" i="5"/>
  <c r="K44" i="5"/>
  <c r="K40" i="5"/>
  <c r="K39" i="5"/>
  <c r="D15" i="5"/>
  <c r="D13" i="5"/>
  <c r="D9" i="5"/>
  <c r="D8" i="5"/>
  <c r="D7" i="5"/>
  <c r="D6" i="5"/>
  <c r="K49" i="5"/>
  <c r="K51" i="5"/>
  <c r="K52" i="5"/>
  <c r="K47" i="5"/>
  <c r="K46" i="5"/>
  <c r="D54" i="5"/>
  <c r="D30" i="5"/>
  <c r="E30" i="5" s="1"/>
  <c r="D31" i="5"/>
  <c r="E31" i="5" s="1"/>
  <c r="D32" i="5"/>
  <c r="E32" i="5" s="1"/>
  <c r="D34" i="5"/>
  <c r="E34" i="5" s="1"/>
  <c r="D36" i="5"/>
  <c r="E36" i="5" s="1"/>
  <c r="D37" i="5"/>
  <c r="E37" i="5" s="1"/>
  <c r="D39" i="5"/>
  <c r="E39" i="5" s="1"/>
  <c r="D40" i="5"/>
  <c r="E40" i="5" s="1"/>
  <c r="D41" i="5"/>
  <c r="E41" i="5" s="1"/>
  <c r="D42" i="5"/>
  <c r="E42" i="5" s="1"/>
  <c r="D43" i="5"/>
  <c r="E43" i="5" s="1"/>
  <c r="D45" i="5"/>
  <c r="E45" i="5" s="1"/>
  <c r="D46" i="5"/>
  <c r="E46" i="5" s="1"/>
  <c r="D50" i="5"/>
  <c r="E50" i="5" s="1"/>
  <c r="D26" i="5"/>
  <c r="E26" i="5" s="1"/>
  <c r="E5" i="5" l="1"/>
  <c r="L24" i="5"/>
  <c r="L23" i="5"/>
  <c r="L53" i="5"/>
  <c r="L22" i="5"/>
  <c r="L52" i="5"/>
  <c r="L21" i="5"/>
  <c r="L51" i="5"/>
  <c r="L20" i="5"/>
  <c r="L50" i="5"/>
  <c r="L19" i="5"/>
  <c r="L49" i="5"/>
  <c r="L18" i="5"/>
  <c r="L48" i="5"/>
  <c r="L17" i="5"/>
  <c r="L47" i="5"/>
  <c r="L46" i="5"/>
  <c r="L14" i="5"/>
  <c r="L13" i="5"/>
  <c r="E60" i="5"/>
  <c r="L12" i="5"/>
  <c r="E59" i="5"/>
  <c r="L11" i="5"/>
  <c r="E58" i="5"/>
  <c r="L10" i="5"/>
  <c r="E57" i="5"/>
  <c r="E56" i="5"/>
  <c r="L8" i="5"/>
  <c r="E55" i="5"/>
  <c r="L7" i="5"/>
  <c r="E54" i="5"/>
  <c r="E53" i="5"/>
  <c r="L6" i="5"/>
  <c r="L5" i="5"/>
  <c r="L44" i="5"/>
  <c r="L43" i="5"/>
  <c r="L42" i="5"/>
  <c r="L41" i="5"/>
  <c r="L40" i="5"/>
  <c r="L39" i="5"/>
  <c r="L38" i="5"/>
  <c r="L36" i="5"/>
  <c r="E15" i="5"/>
  <c r="E14" i="5"/>
  <c r="E13" i="5"/>
  <c r="E10" i="5"/>
  <c r="E9" i="5"/>
  <c r="E8" i="5"/>
  <c r="E7" i="5"/>
  <c r="E6" i="5"/>
  <c r="D43" i="4" l="1"/>
  <c r="E43" i="4" s="1"/>
  <c r="E23" i="4" l="1"/>
  <c r="K24" i="4"/>
  <c r="K23" i="4"/>
  <c r="K22" i="4"/>
  <c r="K54" i="4"/>
  <c r="K21" i="4"/>
  <c r="K53" i="4"/>
  <c r="K20" i="4"/>
  <c r="K52" i="4"/>
  <c r="K19" i="4"/>
  <c r="K51" i="4"/>
  <c r="L51" i="4" s="1"/>
  <c r="K18" i="4"/>
  <c r="K50" i="4"/>
  <c r="L50" i="4" s="1"/>
  <c r="K17" i="4"/>
  <c r="K49" i="4"/>
  <c r="L49" i="4" s="1"/>
  <c r="K48" i="4"/>
  <c r="L48" i="4" s="1"/>
  <c r="K14" i="4"/>
  <c r="K47" i="4"/>
  <c r="L47" i="4" s="1"/>
  <c r="K13" i="4"/>
  <c r="K12" i="4"/>
  <c r="K11" i="4"/>
  <c r="E58" i="4"/>
  <c r="K10" i="4"/>
  <c r="E57" i="4"/>
  <c r="K9" i="4"/>
  <c r="D56" i="4"/>
  <c r="E56" i="4" s="1"/>
  <c r="K8" i="4"/>
  <c r="L8" i="4" s="1"/>
  <c r="D55" i="4"/>
  <c r="E55" i="4" s="1"/>
  <c r="K7" i="4"/>
  <c r="L7" i="4" s="1"/>
  <c r="D54" i="4"/>
  <c r="E54" i="4" s="1"/>
  <c r="D53" i="4"/>
  <c r="E53" i="4" s="1"/>
  <c r="K6" i="4"/>
  <c r="L6" i="4" s="1"/>
  <c r="K5" i="4"/>
  <c r="L5" i="4" s="1"/>
  <c r="D51" i="4"/>
  <c r="D50" i="4"/>
  <c r="D49" i="4"/>
  <c r="K45" i="4"/>
  <c r="E48" i="4"/>
  <c r="K44" i="4"/>
  <c r="L44" i="4" s="1"/>
  <c r="E47" i="4"/>
  <c r="K43" i="4"/>
  <c r="L43" i="4" s="1"/>
  <c r="D46" i="4"/>
  <c r="E46" i="4" s="1"/>
  <c r="K42" i="4"/>
  <c r="L42" i="4" s="1"/>
  <c r="D45" i="4"/>
  <c r="E45" i="4" s="1"/>
  <c r="K41" i="4"/>
  <c r="L41" i="4" s="1"/>
  <c r="D44" i="4"/>
  <c r="E44" i="4" s="1"/>
  <c r="K40" i="4"/>
  <c r="L40" i="4" s="1"/>
  <c r="D42" i="4"/>
  <c r="E42" i="4" s="1"/>
  <c r="K39" i="4"/>
  <c r="L39" i="4" s="1"/>
  <c r="D41" i="4"/>
  <c r="E41" i="4" s="1"/>
  <c r="D40" i="4"/>
  <c r="E40" i="4" s="1"/>
  <c r="K37" i="4"/>
  <c r="L37" i="4" s="1"/>
  <c r="D39" i="4"/>
  <c r="E39" i="4" s="1"/>
  <c r="D37" i="4"/>
  <c r="E37" i="4" s="1"/>
  <c r="D36" i="4"/>
  <c r="E36" i="4" s="1"/>
  <c r="D20" i="4"/>
  <c r="E20" i="4" s="1"/>
  <c r="D35" i="4"/>
  <c r="E35" i="4" s="1"/>
  <c r="D19" i="4"/>
  <c r="E19" i="4" s="1"/>
  <c r="D34" i="4"/>
  <c r="E34" i="4" s="1"/>
  <c r="D33" i="4"/>
  <c r="E33" i="4" s="1"/>
  <c r="D15" i="4"/>
  <c r="E15" i="4" s="1"/>
  <c r="D32" i="4"/>
  <c r="E32" i="4" s="1"/>
  <c r="D14" i="4"/>
  <c r="E14" i="4" s="1"/>
  <c r="D31" i="4"/>
  <c r="E31" i="4" s="1"/>
  <c r="D13" i="4"/>
  <c r="E13" i="4" s="1"/>
  <c r="D30" i="4"/>
  <c r="E30" i="4" s="1"/>
  <c r="D28" i="4"/>
  <c r="E28" i="4" s="1"/>
  <c r="D10" i="4"/>
  <c r="D9" i="4"/>
  <c r="D27" i="4"/>
  <c r="E27" i="4" s="1"/>
  <c r="D8" i="4"/>
  <c r="E8" i="4" s="1"/>
  <c r="D7" i="4"/>
  <c r="E7" i="4" s="1"/>
  <c r="D26" i="4"/>
  <c r="E26" i="4" s="1"/>
  <c r="D6" i="4"/>
  <c r="E6" i="4" s="1"/>
  <c r="E25" i="4"/>
  <c r="D5" i="4"/>
</calcChain>
</file>

<file path=xl/sharedStrings.xml><?xml version="1.0" encoding="utf-8"?>
<sst xmlns="http://schemas.openxmlformats.org/spreadsheetml/2006/main" count="392" uniqueCount="260">
  <si>
    <t>Номенклатура, Упаковка</t>
  </si>
  <si>
    <t>НАИМЕНОВАНИЕ</t>
  </si>
  <si>
    <t xml:space="preserve">Арматура ф10  </t>
  </si>
  <si>
    <t>Труба проф.20х20х1.5</t>
  </si>
  <si>
    <t xml:space="preserve">Арматура ф14  </t>
  </si>
  <si>
    <t xml:space="preserve">Арматура ф16   </t>
  </si>
  <si>
    <t>Труба проф.30х30х1.5</t>
  </si>
  <si>
    <t>Труба проф.40х20х1.5</t>
  </si>
  <si>
    <t xml:space="preserve">Труба проф.40х20х2    </t>
  </si>
  <si>
    <t>Круг ф6.5 мм</t>
  </si>
  <si>
    <t>Труба проф.40х25х1.5</t>
  </si>
  <si>
    <t>Круг ф8 мм</t>
  </si>
  <si>
    <t>Круг ф10 мм</t>
  </si>
  <si>
    <t xml:space="preserve">Труба проф.40х40х2    </t>
  </si>
  <si>
    <t xml:space="preserve">Труба проф.50х25х1.5 </t>
  </si>
  <si>
    <t xml:space="preserve">Труба проф.50х50х2    </t>
  </si>
  <si>
    <t xml:space="preserve">Труба проф.80х40х2  </t>
  </si>
  <si>
    <t xml:space="preserve">Труба проф.80х80х2  </t>
  </si>
  <si>
    <t xml:space="preserve">Труба проф.100х50х3 </t>
  </si>
  <si>
    <t>Труба проф.100х100х3</t>
  </si>
  <si>
    <t>Труба в/г Ду 15х2,8</t>
  </si>
  <si>
    <t>Труба в/г Ду 20х2,8</t>
  </si>
  <si>
    <t>Труба в/г Ду 25х2,8</t>
  </si>
  <si>
    <t>Труба в/г Ду 32х2,8</t>
  </si>
  <si>
    <t xml:space="preserve">Арматура ф8  </t>
  </si>
  <si>
    <t xml:space="preserve">Арматура ф12  </t>
  </si>
  <si>
    <t xml:space="preserve">Труба проф.60х30х2   </t>
  </si>
  <si>
    <t xml:space="preserve">Труба проф.60х40х2   </t>
  </si>
  <si>
    <t xml:space="preserve">Труба проф.60х60х2  </t>
  </si>
  <si>
    <t xml:space="preserve">Труба проф.80х80х3  </t>
  </si>
  <si>
    <t>Труба проф.100х100х4</t>
  </si>
  <si>
    <t>Труба проф.120х80х4</t>
  </si>
  <si>
    <t>Труба проф.120х120х4</t>
  </si>
  <si>
    <t>Арматура ф6</t>
  </si>
  <si>
    <t>Труба проф.50х25х2</t>
  </si>
  <si>
    <t>Труба проф.60х40х3</t>
  </si>
  <si>
    <t xml:space="preserve">Труба проф.60х60х3  </t>
  </si>
  <si>
    <t>Труба проф.60х60х3</t>
  </si>
  <si>
    <t>длина (метр)</t>
  </si>
  <si>
    <t xml:space="preserve"> Цена 1 т.</t>
  </si>
  <si>
    <t>Пример расчёта стоимости</t>
  </si>
  <si>
    <t>2550руб/10шт=255 руб за 1 шт</t>
  </si>
  <si>
    <t>Покупка 1шт</t>
  </si>
  <si>
    <t>Покупка 10 шт</t>
  </si>
  <si>
    <t>300 руб за 1 шт</t>
  </si>
  <si>
    <t>255 руб за 1 шт</t>
  </si>
  <si>
    <t>80 руб за 1 шт</t>
  </si>
  <si>
    <t>560руб/10шт=56 руб за 1 шт</t>
  </si>
  <si>
    <t>56 руб за 1 шт</t>
  </si>
  <si>
    <t>2) Арматура ф6 Длина - 6м, вес 1 метра - 0,23 кг, цена за тонну - 40 000руб</t>
  </si>
  <si>
    <t>1) Труба профильная 20х20х1,5 Длина - 6м, вес 1 метра - 0,848 кг, цена за тонну - 50 000руб</t>
  </si>
  <si>
    <t>1шт × 6м × 0,848кг/м=5,088 кг вес 1 шт</t>
  </si>
  <si>
    <t>6кг × 0,001 × 50 000руб=300 руб за 1 шт</t>
  </si>
  <si>
    <t>10шт × 6м × 0,848кг/м=50,88кг вес 10 шт</t>
  </si>
  <si>
    <t>51кг × 0,001 × 50 000руб=2 550 руб</t>
  </si>
  <si>
    <t>2кг × 0,001 × 40 000руб=80 руб за 1 шт</t>
  </si>
  <si>
    <t>1шт × 6м × 0,23кг/м=1,38 кг вес 1 шт</t>
  </si>
  <si>
    <t>10шт × 6м × 0,23кг/м=13,8кг вес 10 шт</t>
  </si>
  <si>
    <t>14кг × 0,001 × 40 000руб=560 руб</t>
  </si>
  <si>
    <t>округляется до 6кг</t>
  </si>
  <si>
    <t>округляется до 51кг</t>
  </si>
  <si>
    <t>Формула расчёта (кол-во штук × длина × вес 1 метра) округлите до целого числа в большую сторону × 0,001 × цену за тонну</t>
  </si>
  <si>
    <t>округляется до 2кг</t>
  </si>
  <si>
    <t>округляется до 14кг</t>
  </si>
  <si>
    <t>Проволока вязальная 1.2мм</t>
  </si>
  <si>
    <t>Труба э/св. 57х3,5</t>
  </si>
  <si>
    <t>Труба э/св. 76х3,5</t>
  </si>
  <si>
    <t>Труба проф.50х50х3</t>
  </si>
  <si>
    <t>Труба э/св. 108х4</t>
  </si>
  <si>
    <t>Труба в/г Ду 40х3,5</t>
  </si>
  <si>
    <t>Труба э/св. 89х4</t>
  </si>
  <si>
    <t>Круг ф12 мм</t>
  </si>
  <si>
    <t>Розничная цена за 1 шт</t>
  </si>
  <si>
    <t>Лист 0,7мм 1250х2500</t>
  </si>
  <si>
    <t>Лист 1мм 1250х2500</t>
  </si>
  <si>
    <t>Лист 1,5мм 1250х2500</t>
  </si>
  <si>
    <t>Лист 2мм 1250х2500</t>
  </si>
  <si>
    <t>Лист 0,5мм 1250х2500</t>
  </si>
  <si>
    <t>Арматура ф20</t>
  </si>
  <si>
    <t>Круг ф14 мм</t>
  </si>
  <si>
    <t>Лист 0,8мм 1250х2500</t>
  </si>
  <si>
    <t>Лист 1,9мм 1250х2500</t>
  </si>
  <si>
    <t>Оцинкованные листы</t>
  </si>
  <si>
    <t>Балка 14 Б1</t>
  </si>
  <si>
    <t xml:space="preserve">Проволока 3 мм.  </t>
  </si>
  <si>
    <t>Проволока 3мм</t>
  </si>
  <si>
    <t>Квадрат ГК 10 Ст3</t>
  </si>
  <si>
    <t xml:space="preserve">Квадрат ГК 12 Ст3 </t>
  </si>
  <si>
    <t>Полоса ГК 25х4 Ст3</t>
  </si>
  <si>
    <t>Полоса ГК 40х4 Ст3</t>
  </si>
  <si>
    <t>Резка, руб.</t>
  </si>
  <si>
    <t>вес 1 м/п</t>
  </si>
  <si>
    <t>вес 1 листа</t>
  </si>
  <si>
    <t>Резка, руб за м/п</t>
  </si>
  <si>
    <t>Лист ГК 1,5мм (1250х2500)</t>
  </si>
  <si>
    <t>Лист ГК 2мм (1000х2000)</t>
  </si>
  <si>
    <t>Лист ГК 2мм (1250х2500)</t>
  </si>
  <si>
    <t>Лист ГК 3мм (1250х2500)</t>
  </si>
  <si>
    <t>Лист ГК 10мм (1500х6000)</t>
  </si>
  <si>
    <t>Лист ГК рифл. 4х1500х6000</t>
  </si>
  <si>
    <t>Лист ХК 0,6мм (1250х2500)</t>
  </si>
  <si>
    <t>Лист ХК 0,8мм (1250х2500)</t>
  </si>
  <si>
    <t>Лист ХК 1мм (1250х2500)</t>
  </si>
  <si>
    <t>Лист ХК 1,2мм (1250х2500)</t>
  </si>
  <si>
    <t>Лист ХК 1,4мм (1250х2500)</t>
  </si>
  <si>
    <t>Лист ХК 1,5мм (1250х2500)</t>
  </si>
  <si>
    <t>Лист ХК 2мм (1250х2500)</t>
  </si>
  <si>
    <t>Лист ХК 2,5мм (1250х2500)</t>
  </si>
  <si>
    <t>Лист ХК 3мм (1250х2500)</t>
  </si>
  <si>
    <t xml:space="preserve">Уголок ГК 25х25х4 </t>
  </si>
  <si>
    <t>Уголок ГК 32х32х4</t>
  </si>
  <si>
    <t xml:space="preserve">Уголок ГК 40х40х4 </t>
  </si>
  <si>
    <t xml:space="preserve">Уголок ГК 50х50х4 </t>
  </si>
  <si>
    <t xml:space="preserve">Уголок ГК 63х63х5 </t>
  </si>
  <si>
    <t xml:space="preserve">Уголок ГК 75х75х5 </t>
  </si>
  <si>
    <t xml:space="preserve">Уголок ГК 90х90х6 </t>
  </si>
  <si>
    <t>Уголок ГК 100х100х7</t>
  </si>
  <si>
    <t>Уголок ГК 125х125х8</t>
  </si>
  <si>
    <t>Швеллер ГК 6,5У</t>
  </si>
  <si>
    <t xml:space="preserve">Швеллер ГК 12У </t>
  </si>
  <si>
    <t xml:space="preserve">Швеллер ГК 14У </t>
  </si>
  <si>
    <t xml:space="preserve">Швеллер ГК 20У </t>
  </si>
  <si>
    <t xml:space="preserve">Швеллер ГК 24П </t>
  </si>
  <si>
    <t>Квадрат ГК 12 Ст3</t>
  </si>
  <si>
    <t>Лист ПВЛ 406 (1200х2900)</t>
  </si>
  <si>
    <t>Швеллер ГК 16У</t>
  </si>
  <si>
    <t>Швеллер ГК 14П</t>
  </si>
  <si>
    <t>Лист ГК 4мм (1500х6000)</t>
  </si>
  <si>
    <t>Лист ГК 5мм (1500х6000)</t>
  </si>
  <si>
    <t>Швеллер ГК 8У</t>
  </si>
  <si>
    <t>Швеллер ГК 18П</t>
  </si>
  <si>
    <t>Швеллер ГК 10П</t>
  </si>
  <si>
    <t>Лист ГК 6мм (1500х6000)</t>
  </si>
  <si>
    <t>Швеллер ГК 12У</t>
  </si>
  <si>
    <t>Швеллер ГК 16П</t>
  </si>
  <si>
    <t>Труба проф.40х40х1.5 C</t>
  </si>
  <si>
    <t>Арматура  6 А500С (А3)</t>
  </si>
  <si>
    <t>Арматура  8 А500С (А3)</t>
  </si>
  <si>
    <t>Арматура 10 А500С (А3)</t>
  </si>
  <si>
    <t>Арматура 12 А500С (А3)</t>
  </si>
  <si>
    <t>Арматура 14 А500С (А3)</t>
  </si>
  <si>
    <t>Арматура 16 А500С (А3)</t>
  </si>
  <si>
    <t>Арматура 20 А500С (А3)</t>
  </si>
  <si>
    <t>Балка 14  ГОСТ 8239-89</t>
  </si>
  <si>
    <t>Балка 20 Б1</t>
  </si>
  <si>
    <t>Круг  6,5 Ст3 А240 (А1)</t>
  </si>
  <si>
    <t>Круг  8 Ст3 А240 (А1)</t>
  </si>
  <si>
    <t>Круг 10 Ст3 А240 (А1)</t>
  </si>
  <si>
    <t>Круг 12 Ст3 А240 (А1)</t>
  </si>
  <si>
    <t>Круг 14 Ст3 А240 (А1)</t>
  </si>
  <si>
    <t>Лист ГК  1,5х1250х2500 Ст3</t>
  </si>
  <si>
    <t>Лист ГК  2х1000х2000 Ст3</t>
  </si>
  <si>
    <t>Лист ГК  2х1250х2500 Ст3</t>
  </si>
  <si>
    <t>Лист ГК  3х1250х2500 Ст3</t>
  </si>
  <si>
    <t>Лист оцинкованный 0,5 х1250х2500 08пс</t>
  </si>
  <si>
    <t>Лист оцинкованный 0,7 х1250х2500 08пс</t>
  </si>
  <si>
    <t>Лист оцинкованный 0,8 х1250х2500 08пс</t>
  </si>
  <si>
    <t>Лист оцинкованный 1 х1250х2500 08пс</t>
  </si>
  <si>
    <t>Лист оцинкованный 1,5 х1250х2500 08пс</t>
  </si>
  <si>
    <t>Лист оцинкованный 1,9 х1250х2500 08пс</t>
  </si>
  <si>
    <t>Лист оцинкованный 2 х1250х2500 08пс</t>
  </si>
  <si>
    <t>Лист ПВЛ 406 1200х2900 Ст3</t>
  </si>
  <si>
    <t>Лист ХК 0,6х1250х2500 08пс</t>
  </si>
  <si>
    <t>Лист ХК 0,8х1250х2500 08пс</t>
  </si>
  <si>
    <t>Лист ХК 1 х1250х2500 08пс</t>
  </si>
  <si>
    <t>Лист ХК 1,2х1250х2500 08пс</t>
  </si>
  <si>
    <t>Лист ХК 1,4х1250х2500 08пс</t>
  </si>
  <si>
    <t>Лист ХК 1,5х1250х2500 08пс</t>
  </si>
  <si>
    <t>Лист ХК 2 х1250х2500 08пс</t>
  </si>
  <si>
    <t>Лист ХК 2,5х1250х2500 08пс</t>
  </si>
  <si>
    <t>Лист ХК 3х1250х2500 08пс</t>
  </si>
  <si>
    <t xml:space="preserve">Проволока вязальная 1,2 мм.  </t>
  </si>
  <si>
    <t>Труба ВГП (ДУ) 15х2,8</t>
  </si>
  <si>
    <t xml:space="preserve">Труба ВГП (ДУ) 20х2,8 </t>
  </si>
  <si>
    <t>Труба ВГП (ДУ) 25х2,8</t>
  </si>
  <si>
    <t>Труба ВГП (ДУ) 32х2,8</t>
  </si>
  <si>
    <t>Труба ВГП (ДУ) 40х3,5</t>
  </si>
  <si>
    <t>Труба профильная  15х15х1,5</t>
  </si>
  <si>
    <t>Труба профильная  15х15х1,5 Северсталь</t>
  </si>
  <si>
    <t>Труба профильная  20х20х1,5</t>
  </si>
  <si>
    <t>Труба профильная  20х20х1,5 Северсталь</t>
  </si>
  <si>
    <t>Труба профильная  25х25х1,5</t>
  </si>
  <si>
    <t>Труба профильная  25х25х1,5 Северсталь</t>
  </si>
  <si>
    <t>Труба профильная  30х30х1,5</t>
  </si>
  <si>
    <t>Труба профильная  30х30х1,5 Северсталь</t>
  </si>
  <si>
    <t>Труба профильная  30х30х2</t>
  </si>
  <si>
    <t>Труба профильная  30х30х2 Северсталь</t>
  </si>
  <si>
    <t>Труба профильная  40х20х1,5</t>
  </si>
  <si>
    <t>Труба профильная  40х20х2</t>
  </si>
  <si>
    <t>Труба профильная  40х25х1,5</t>
  </si>
  <si>
    <t>Труба профильная  40х40х1,5</t>
  </si>
  <si>
    <t>Труба профильная  40х40х1,5 Северсталь</t>
  </si>
  <si>
    <t>Труба профильная  40х40х2</t>
  </si>
  <si>
    <t>Труба профильная  50х25х1,5</t>
  </si>
  <si>
    <t>Труба профильная  50х25х2</t>
  </si>
  <si>
    <t>Труба профильная  50х50х2</t>
  </si>
  <si>
    <t>Труба профильная  50х50х3</t>
  </si>
  <si>
    <t>Труба профильная  60х30х2</t>
  </si>
  <si>
    <t>Труба профильная  60х40х2</t>
  </si>
  <si>
    <t>Труба профильная  60х40х3</t>
  </si>
  <si>
    <t>Труба профильная  60х60х2</t>
  </si>
  <si>
    <t>Труба профильная  60х60х3</t>
  </si>
  <si>
    <t>Труба профильная  80х40х2</t>
  </si>
  <si>
    <t>Труба профильная  80х80х2 6 м</t>
  </si>
  <si>
    <t>Труба профильная  80х80х3 12 м</t>
  </si>
  <si>
    <t>Труба профильная  80х80х3 6 м</t>
  </si>
  <si>
    <t xml:space="preserve">Труба профильная 100х100х3 </t>
  </si>
  <si>
    <t xml:space="preserve">Труба профильная 100х100х4 </t>
  </si>
  <si>
    <t xml:space="preserve">Труба профильная 100х50х3 </t>
  </si>
  <si>
    <t xml:space="preserve">Труба профильная 120х120х4 </t>
  </si>
  <si>
    <t xml:space="preserve">Труба профильная 120х80х4 </t>
  </si>
  <si>
    <t>Труба электросварная  57х3,5 12 м</t>
  </si>
  <si>
    <t>Труба электросварная  57х3,5 6 м</t>
  </si>
  <si>
    <t>Труба электросварная  76х3,5</t>
  </si>
  <si>
    <t>Труба электросварная  89х4</t>
  </si>
  <si>
    <t>Труба электросварная 108х4</t>
  </si>
  <si>
    <t>Уголок  25х25х4 Ст3</t>
  </si>
  <si>
    <t>Уголок  32х32х4 Ст3</t>
  </si>
  <si>
    <t>Уголок  40х40х4 Ст3 12 м</t>
  </si>
  <si>
    <t>Уголок  50х50х4 Ст3</t>
  </si>
  <si>
    <t>Уголок  63х63х5 Ст3</t>
  </si>
  <si>
    <t>Уголок  75х75х5 Ст3</t>
  </si>
  <si>
    <t>Уголок  90х90х6 Ст3</t>
  </si>
  <si>
    <t>Уголок 100х100х7 Ст3</t>
  </si>
  <si>
    <t>Уголок 125х125х8 Ст3</t>
  </si>
  <si>
    <t>Швеллер ГК  6,5П</t>
  </si>
  <si>
    <t>Швеллер ГК  6,5У</t>
  </si>
  <si>
    <t>Швеллер ГК  8П</t>
  </si>
  <si>
    <t>Швеллер ГК  8У</t>
  </si>
  <si>
    <t>Швеллер ГК 10У</t>
  </si>
  <si>
    <t>Швеллер ГК 12П</t>
  </si>
  <si>
    <t>Швеллер ГК 14У</t>
  </si>
  <si>
    <t>Швеллер ГК 18У</t>
  </si>
  <si>
    <t>Швеллер ГК 20П</t>
  </si>
  <si>
    <t>Швеллер ГК 20У</t>
  </si>
  <si>
    <t>Швеллер ГК 24П</t>
  </si>
  <si>
    <t>Лист ГК 8мм (1500х6000)</t>
  </si>
  <si>
    <t>Швеллер ГК 8П</t>
  </si>
  <si>
    <t>Труба проф.15х15x1.5</t>
  </si>
  <si>
    <t>Труба проф.25х25х1.5</t>
  </si>
  <si>
    <r>
      <t>Труба проф</t>
    </r>
    <r>
      <rPr>
        <b/>
        <sz val="10"/>
        <color theme="1"/>
        <rFont val="Calibri"/>
        <family val="2"/>
        <charset val="204"/>
        <scheme val="minor"/>
      </rPr>
      <t>.</t>
    </r>
    <r>
      <rPr>
        <b/>
        <sz val="11"/>
        <color theme="1"/>
        <rFont val="Calibri"/>
        <family val="2"/>
        <charset val="204"/>
        <scheme val="minor"/>
      </rPr>
      <t>15</t>
    </r>
    <r>
      <rPr>
        <b/>
        <sz val="10"/>
        <color theme="1"/>
        <rFont val="Calibri"/>
        <family val="2"/>
        <charset val="204"/>
        <scheme val="minor"/>
      </rPr>
      <t>х</t>
    </r>
    <r>
      <rPr>
        <b/>
        <sz val="11"/>
        <color theme="1"/>
        <rFont val="Calibri"/>
        <family val="2"/>
        <charset val="204"/>
        <scheme val="minor"/>
      </rPr>
      <t>15</t>
    </r>
    <r>
      <rPr>
        <b/>
        <sz val="10"/>
        <color theme="1"/>
        <rFont val="Calibri"/>
        <family val="2"/>
        <charset val="204"/>
        <scheme val="minor"/>
      </rPr>
      <t>x</t>
    </r>
    <r>
      <rPr>
        <b/>
        <sz val="11"/>
        <color theme="1"/>
        <rFont val="Calibri"/>
        <family val="2"/>
        <charset val="204"/>
        <scheme val="minor"/>
      </rPr>
      <t>1</t>
    </r>
    <r>
      <rPr>
        <b/>
        <sz val="10"/>
        <color theme="1"/>
        <rFont val="Calibri"/>
        <family val="2"/>
        <charset val="204"/>
        <scheme val="minor"/>
      </rPr>
      <t>.</t>
    </r>
    <r>
      <rPr>
        <b/>
        <sz val="11"/>
        <color theme="1"/>
        <rFont val="Calibri"/>
        <family val="2"/>
        <charset val="204"/>
        <scheme val="minor"/>
      </rPr>
      <t>5</t>
    </r>
  </si>
  <si>
    <t xml:space="preserve">Лист ГК  4х1500х3000 Ст3 </t>
  </si>
  <si>
    <t xml:space="preserve">Лист ГК  4х1500х6000 Ст3 </t>
  </si>
  <si>
    <t xml:space="preserve">Лист ГК  5х1500х3000 Ст3 </t>
  </si>
  <si>
    <t xml:space="preserve">Лист ГК  5х1500х6000 Ст3 </t>
  </si>
  <si>
    <t xml:space="preserve">Лист ГК  6х1500х3000 Ст3 </t>
  </si>
  <si>
    <t xml:space="preserve">Лист ГК  6х1500х6000 Ст3 </t>
  </si>
  <si>
    <t xml:space="preserve">Лист ГК  8х1500х3000 Ст3 </t>
  </si>
  <si>
    <t xml:space="preserve">Лист ГК  8х1500х6000 Ст3 </t>
  </si>
  <si>
    <t xml:space="preserve">Лист ГК 10х1500х3000 Ст3 </t>
  </si>
  <si>
    <t xml:space="preserve">Лист ГК 10х1500х6000 Ст3 </t>
  </si>
  <si>
    <t xml:space="preserve">Лист ГК рифлёный (чечевица) 4х1500х3000 Ст3 </t>
  </si>
  <si>
    <t xml:space="preserve">Лист ГК рифлёный (чечевица) 4х1500х6000 Ст3 </t>
  </si>
  <si>
    <t>79 руб/ кг.</t>
  </si>
  <si>
    <t>76 руб/кг.</t>
  </si>
  <si>
    <t>Труба проф.40х40х1.5</t>
  </si>
  <si>
    <t>склад Опалиха</t>
  </si>
  <si>
    <t>Труба проф.40х20х2 C</t>
  </si>
  <si>
    <t>Труба проф.30х30х2</t>
  </si>
  <si>
    <t>Швеллер ГК 6,5П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</si>
</sst>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"/>
    <numFmt numFmtId="166" formatCode="#,##0.00\ &quot;₽&quot;"/>
    <numFmt numFmtId="167" formatCode="#,##0.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</font>
    <font>
      <b/>
      <sz val="10.5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144">
    <xf numFmtId="0" fontId="0" fillId="0" borderId="0" xfId="0"/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1" fillId="0" borderId="7" xfId="1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167" fontId="2" fillId="0" borderId="14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3" fontId="0" fillId="0" borderId="7" xfId="0" applyNumberFormat="1" applyBorder="1" applyAlignment="1" applyProtection="1">
      <alignment horizontal="center" vertical="center"/>
      <protection locked="0"/>
    </xf>
    <xf numFmtId="167" fontId="2" fillId="0" borderId="7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7" xfId="1" applyNumberFormat="1" applyFont="1" applyBorder="1" applyAlignment="1">
      <alignment horizontal="center" vertical="center"/>
    </xf>
    <xf numFmtId="3" fontId="0" fillId="0" borderId="14" xfId="1" applyNumberFormat="1" applyFont="1" applyBorder="1" applyAlignment="1">
      <alignment horizontal="center" vertical="center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" fillId="0" borderId="22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32" xfId="0" applyFont="1" applyBorder="1"/>
    <xf numFmtId="0" fontId="10" fillId="0" borderId="31" xfId="0" applyFont="1" applyBorder="1"/>
    <xf numFmtId="0" fontId="10" fillId="0" borderId="33" xfId="0" applyFont="1" applyBorder="1"/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2" fillId="0" borderId="14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167" fontId="2" fillId="0" borderId="0" xfId="0" applyNumberFormat="1" applyFont="1" applyAlignment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38" xfId="2" applyBorder="1" applyAlignment="1">
      <alignment vertical="top" wrapText="1"/>
    </xf>
    <xf numFmtId="4" fontId="17" fillId="0" borderId="38" xfId="2" applyNumberFormat="1" applyBorder="1" applyAlignment="1">
      <alignment horizontal="right" vertical="top"/>
    </xf>
    <xf numFmtId="167" fontId="19" fillId="0" borderId="7" xfId="0" applyNumberFormat="1" applyFont="1" applyBorder="1" applyAlignment="1">
      <alignment horizontal="center" vertical="center"/>
    </xf>
    <xf numFmtId="0" fontId="1" fillId="0" borderId="10" xfId="1" applyNumberFormat="1" applyFont="1" applyBorder="1" applyAlignment="1" applyProtection="1">
      <alignment horizontal="center" vertical="center"/>
      <protection locked="0"/>
    </xf>
    <xf numFmtId="0" fontId="0" fillId="0" borderId="34" xfId="0" applyBorder="1"/>
    <xf numFmtId="167" fontId="19" fillId="0" borderId="10" xfId="0" applyNumberFormat="1" applyFont="1" applyBorder="1" applyAlignment="1">
      <alignment horizontal="center" vertical="center"/>
    </xf>
    <xf numFmtId="167" fontId="19" fillId="0" borderId="3" xfId="0" applyNumberFormat="1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167" fontId="19" fillId="0" borderId="39" xfId="0" applyNumberFormat="1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66" fontId="18" fillId="0" borderId="9" xfId="1" applyNumberFormat="1" applyFont="1" applyFill="1" applyBorder="1" applyAlignment="1">
      <alignment horizontal="left" vertical="center"/>
    </xf>
    <xf numFmtId="166" fontId="18" fillId="0" borderId="17" xfId="1" applyNumberFormat="1" applyFont="1" applyFill="1" applyBorder="1" applyAlignment="1">
      <alignment horizontal="left" vertical="center"/>
    </xf>
    <xf numFmtId="166" fontId="2" fillId="0" borderId="9" xfId="1" applyNumberFormat="1" applyFont="1" applyFill="1" applyBorder="1" applyAlignment="1">
      <alignment horizontal="left" vertical="center"/>
    </xf>
    <xf numFmtId="166" fontId="2" fillId="0" borderId="17" xfId="1" applyNumberFormat="1" applyFont="1" applyFill="1" applyBorder="1" applyAlignment="1">
      <alignment horizontal="left" vertical="center"/>
    </xf>
    <xf numFmtId="166" fontId="2" fillId="0" borderId="23" xfId="1" applyNumberFormat="1" applyFont="1" applyFill="1" applyBorder="1" applyAlignment="1">
      <alignment horizontal="left" vertical="center"/>
    </xf>
    <xf numFmtId="166" fontId="2" fillId="0" borderId="18" xfId="1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Обычный_1С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45509</xdr:colOff>
      <xdr:row>62</xdr:row>
      <xdr:rowOff>47705</xdr:rowOff>
    </xdr:from>
    <xdr:to>
      <xdr:col>12</xdr:col>
      <xdr:colOff>314325</xdr:colOff>
      <xdr:row>65</xdr:row>
      <xdr:rowOff>49522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9" y="10953830"/>
          <a:ext cx="7164916" cy="439967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0</xdr:row>
      <xdr:rowOff>0</xdr:rowOff>
    </xdr:from>
    <xdr:to>
      <xdr:col>12</xdr:col>
      <xdr:colOff>342900</xdr:colOff>
      <xdr:row>2</xdr:row>
      <xdr:rowOff>534866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DA1CAD0-273E-43D5-B19F-7CEF6DD8C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0"/>
          <a:ext cx="7196666" cy="1049216"/>
        </a:xfrm>
        <a:prstGeom prst="rect">
          <a:avLst/>
        </a:prstGeom>
      </xdr:spPr>
    </xdr:pic>
    <xdr:clientData/>
  </xdr:twoCellAnchor>
  <xdr:twoCellAnchor>
    <xdr:from>
      <xdr:col>2</xdr:col>
      <xdr:colOff>81492</xdr:colOff>
      <xdr:row>0</xdr:row>
      <xdr:rowOff>219074</xdr:rowOff>
    </xdr:from>
    <xdr:to>
      <xdr:col>4</xdr:col>
      <xdr:colOff>433917</xdr:colOff>
      <xdr:row>2</xdr:row>
      <xdr:rowOff>28574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80659" y="219074"/>
          <a:ext cx="1283758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12.0</a:t>
          </a:r>
          <a:r>
            <a:rPr lang="ru-RU" sz="1600"/>
            <a:t>4.</a:t>
          </a:r>
          <a:r>
            <a:rPr lang="en-US" sz="1600"/>
            <a:t>2</a:t>
          </a:r>
          <a:r>
            <a:rPr lang="ru-RU" sz="1600"/>
            <a:t>02</a:t>
          </a:r>
          <a:r>
            <a:rPr lang="en-US" sz="1600"/>
            <a:t>3</a:t>
          </a:r>
          <a:endParaRPr lang="ru-RU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61</xdr:row>
      <xdr:rowOff>78125</xdr:rowOff>
    </xdr:from>
    <xdr:to>
      <xdr:col>12</xdr:col>
      <xdr:colOff>152400</xdr:colOff>
      <xdr:row>64</xdr:row>
      <xdr:rowOff>139066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841375"/>
          <a:ext cx="7181850" cy="48956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12</xdr:col>
      <xdr:colOff>161925</xdr:colOff>
      <xdr:row>2</xdr:row>
      <xdr:rowOff>548787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C2CEE9-9253-4542-AE21-069274874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7181850" cy="1053612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0</xdr:row>
      <xdr:rowOff>228600</xdr:rowOff>
    </xdr:from>
    <xdr:to>
      <xdr:col>4</xdr:col>
      <xdr:colOff>428625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28800" y="228600"/>
          <a:ext cx="12763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12.0</a:t>
          </a:r>
          <a:r>
            <a:rPr lang="ru-RU" sz="1600"/>
            <a:t>4.202</a:t>
          </a:r>
          <a:r>
            <a:rPr lang="en-US" sz="1600"/>
            <a:t>3</a:t>
          </a:r>
          <a:endParaRPr lang="ru-RU" sz="16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showRuler="0" showWhiteSpace="0" view="pageBreakPreview" topLeftCell="A19" zoomScaleNormal="100" zoomScaleSheetLayoutView="100" workbookViewId="0">
      <selection activeCell="A29" sqref="A29"/>
    </sheetView>
  </sheetViews>
  <sheetFormatPr defaultColWidth="8.42578125" defaultRowHeight="15" x14ac:dyDescent="0.25"/>
  <cols>
    <col min="1" max="1" width="21.7109375" customWidth="1"/>
    <col min="2" max="2" width="5" customWidth="1"/>
    <col min="3" max="3" width="6.140625" customWidth="1"/>
    <col min="4" max="4" width="6.85546875" customWidth="1"/>
    <col min="5" max="5" width="10.28515625" customWidth="1"/>
    <col min="6" max="6" width="4.5703125" customWidth="1"/>
    <col min="7" max="7" width="1" customWidth="1"/>
    <col min="8" max="8" width="19.85546875" customWidth="1"/>
    <col min="9" max="9" width="5" customWidth="1"/>
    <col min="10" max="10" width="5.7109375" customWidth="1"/>
    <col min="11" max="11" width="7.28515625" customWidth="1"/>
    <col min="12" max="12" width="10" customWidth="1"/>
    <col min="13" max="13" width="5.5703125" customWidth="1"/>
  </cols>
  <sheetData>
    <row r="1" spans="1:13" s="13" customFormat="1" ht="19.5" customHeight="1" x14ac:dyDescent="0.55000000000000004">
      <c r="A1" s="21"/>
      <c r="B1" s="22"/>
      <c r="C1" s="22"/>
      <c r="D1" s="23"/>
      <c r="H1" s="24"/>
      <c r="I1" s="24"/>
    </row>
    <row r="2" spans="1:13" s="13" customFormat="1" ht="21" customHeight="1" x14ac:dyDescent="0.4">
      <c r="A2" s="24"/>
      <c r="B2" s="23"/>
      <c r="D2" s="24"/>
    </row>
    <row r="3" spans="1:13" s="13" customFormat="1" ht="48.75" customHeight="1" thickBot="1" x14ac:dyDescent="0.45">
      <c r="A3" s="25"/>
      <c r="B3" s="26"/>
      <c r="C3" s="27"/>
      <c r="D3" s="27"/>
      <c r="E3" s="28"/>
      <c r="F3" s="29"/>
      <c r="H3" s="30"/>
      <c r="I3" s="30"/>
    </row>
    <row r="4" spans="1:13" ht="33.75" customHeight="1" thickBot="1" x14ac:dyDescent="0.3">
      <c r="A4" s="61" t="s">
        <v>1</v>
      </c>
      <c r="B4" s="59" t="s">
        <v>38</v>
      </c>
      <c r="C4" s="60" t="s">
        <v>91</v>
      </c>
      <c r="D4" s="60" t="s">
        <v>39</v>
      </c>
      <c r="E4" s="60" t="s">
        <v>72</v>
      </c>
      <c r="F4" s="60" t="s">
        <v>90</v>
      </c>
      <c r="G4" s="2"/>
      <c r="H4" s="127" t="s">
        <v>1</v>
      </c>
      <c r="I4" s="128"/>
      <c r="J4" s="60" t="s">
        <v>92</v>
      </c>
      <c r="K4" s="60" t="s">
        <v>39</v>
      </c>
      <c r="L4" s="60" t="s">
        <v>72</v>
      </c>
      <c r="M4" s="60" t="s">
        <v>93</v>
      </c>
    </row>
    <row r="5" spans="1:13" ht="12.95" customHeight="1" x14ac:dyDescent="0.25">
      <c r="A5" s="48" t="str">
        <f>Опалиха!A5</f>
        <v>Арматура ф6</v>
      </c>
      <c r="B5" s="77">
        <v>6</v>
      </c>
      <c r="C5" s="6">
        <v>0.23</v>
      </c>
      <c r="D5" s="41">
        <f>'1С'!B2</f>
        <v>63000</v>
      </c>
      <c r="E5" s="101" t="s">
        <v>256</v>
      </c>
      <c r="F5" s="7">
        <v>3</v>
      </c>
      <c r="G5" s="4"/>
      <c r="H5" s="129" t="s">
        <v>94</v>
      </c>
      <c r="I5" s="130"/>
      <c r="J5" s="14">
        <v>40</v>
      </c>
      <c r="K5" s="41">
        <f>'1С'!B20</f>
        <v>77500</v>
      </c>
      <c r="L5" s="33">
        <f>J5*K5*0.001</f>
        <v>3100</v>
      </c>
      <c r="M5" s="7">
        <v>108</v>
      </c>
    </row>
    <row r="6" spans="1:13" ht="12.95" customHeight="1" x14ac:dyDescent="0.25">
      <c r="A6" s="49" t="s">
        <v>24</v>
      </c>
      <c r="B6" s="11">
        <v>6</v>
      </c>
      <c r="C6" s="51">
        <v>0.41499999999999998</v>
      </c>
      <c r="D6" s="42">
        <f>'1С'!B3</f>
        <v>63000</v>
      </c>
      <c r="E6" s="32">
        <f>ROUNDUP(ROUNDUP(B6*C6,0)*0.001*D6,1)</f>
        <v>189</v>
      </c>
      <c r="F6" s="8">
        <v>5</v>
      </c>
      <c r="G6" s="4"/>
      <c r="H6" s="117" t="s">
        <v>95</v>
      </c>
      <c r="I6" s="118"/>
      <c r="J6" s="15">
        <v>33</v>
      </c>
      <c r="K6" s="42">
        <f>'1С'!B21</f>
        <v>77500</v>
      </c>
      <c r="L6" s="32">
        <f>J6*K6*0.001</f>
        <v>2557.5</v>
      </c>
      <c r="M6" s="8">
        <v>144</v>
      </c>
    </row>
    <row r="7" spans="1:13" ht="12.95" customHeight="1" x14ac:dyDescent="0.25">
      <c r="A7" s="49" t="s">
        <v>2</v>
      </c>
      <c r="B7" s="11">
        <v>11.7</v>
      </c>
      <c r="C7" s="3">
        <v>0.63</v>
      </c>
      <c r="D7" s="42">
        <f>'1С'!B4</f>
        <v>62000</v>
      </c>
      <c r="E7" s="32">
        <f>ROUNDUP(ROUNDUP(B7*C7,0)*0.001*D7,1)</f>
        <v>496</v>
      </c>
      <c r="F7" s="8">
        <v>6</v>
      </c>
      <c r="G7" s="4"/>
      <c r="H7" s="117" t="s">
        <v>96</v>
      </c>
      <c r="I7" s="118"/>
      <c r="J7" s="15">
        <v>51</v>
      </c>
      <c r="K7" s="42">
        <f>'1С'!B22</f>
        <v>77000</v>
      </c>
      <c r="L7" s="32">
        <f>J7*K7*0.001</f>
        <v>3927</v>
      </c>
      <c r="M7" s="8">
        <v>144</v>
      </c>
    </row>
    <row r="8" spans="1:13" ht="12.95" customHeight="1" x14ac:dyDescent="0.25">
      <c r="A8" s="49" t="s">
        <v>25</v>
      </c>
      <c r="B8" s="11">
        <v>11.7</v>
      </c>
      <c r="C8" s="3">
        <v>0.91</v>
      </c>
      <c r="D8" s="42">
        <f>'1С'!B5</f>
        <v>59000</v>
      </c>
      <c r="E8" s="32">
        <f>ROUNDUP(ROUNDUP(B8*C8,0)*0.001*D8,1)</f>
        <v>649</v>
      </c>
      <c r="F8" s="8">
        <v>9</v>
      </c>
      <c r="G8" s="4"/>
      <c r="H8" s="117" t="s">
        <v>97</v>
      </c>
      <c r="I8" s="118"/>
      <c r="J8" s="15">
        <v>76</v>
      </c>
      <c r="K8" s="42">
        <f>'1С'!B23</f>
        <v>76500</v>
      </c>
      <c r="L8" s="32">
        <f>J8*K8*0.001</f>
        <v>5814</v>
      </c>
      <c r="M8" s="8">
        <v>216</v>
      </c>
    </row>
    <row r="9" spans="1:13" ht="12.95" customHeight="1" x14ac:dyDescent="0.25">
      <c r="A9" s="49" t="str">
        <f>Опалиха!A9</f>
        <v xml:space="preserve">Арматура ф14  </v>
      </c>
      <c r="B9" s="11">
        <f>Опалиха!B9</f>
        <v>11.7</v>
      </c>
      <c r="C9" s="3">
        <f>Опалиха!C9</f>
        <v>1.25</v>
      </c>
      <c r="D9" s="42">
        <f>'1С'!B6</f>
        <v>59000</v>
      </c>
      <c r="E9" s="97" t="s">
        <v>256</v>
      </c>
      <c r="F9" s="8">
        <v>12</v>
      </c>
      <c r="G9" s="4"/>
      <c r="H9" s="117" t="str">
        <f>Опалиха!H9</f>
        <v>Лист ГК 4мм (1500х6000)</v>
      </c>
      <c r="I9" s="118"/>
      <c r="J9" s="34">
        <f>Опалиха!J9</f>
        <v>284</v>
      </c>
      <c r="K9" s="42">
        <f>'1С'!B24</f>
        <v>76300</v>
      </c>
      <c r="L9" s="97" t="s">
        <v>256</v>
      </c>
      <c r="M9" s="8">
        <v>192</v>
      </c>
    </row>
    <row r="10" spans="1:13" ht="12.95" customHeight="1" x14ac:dyDescent="0.25">
      <c r="A10" s="49" t="str">
        <f>Опалиха!A10</f>
        <v xml:space="preserve">Арматура ф16   </v>
      </c>
      <c r="B10" s="11">
        <f>Опалиха!B10</f>
        <v>11.7</v>
      </c>
      <c r="C10" s="3">
        <f>Опалиха!C10</f>
        <v>1.6</v>
      </c>
      <c r="D10" s="42">
        <f>'1С'!B7</f>
        <v>59000</v>
      </c>
      <c r="E10" s="97" t="s">
        <v>256</v>
      </c>
      <c r="F10" s="8">
        <v>16</v>
      </c>
      <c r="G10" s="4"/>
      <c r="H10" s="117" t="str">
        <f>Опалиха!H10</f>
        <v>Лист ГК 5мм (1500х6000)</v>
      </c>
      <c r="I10" s="118"/>
      <c r="J10" s="15">
        <f>Опалиха!J10</f>
        <v>360</v>
      </c>
      <c r="K10" s="42">
        <f>'1С'!B26</f>
        <v>76300</v>
      </c>
      <c r="L10" s="97" t="s">
        <v>256</v>
      </c>
      <c r="M10" s="8">
        <v>240</v>
      </c>
    </row>
    <row r="11" spans="1:13" ht="12.95" customHeight="1" thickBot="1" x14ac:dyDescent="0.3">
      <c r="A11" s="50" t="str">
        <f>Опалиха!A11</f>
        <v>Арматура ф20</v>
      </c>
      <c r="B11" s="12">
        <f>Опалиха!B11</f>
        <v>11.7</v>
      </c>
      <c r="C11" s="5">
        <f>Опалиха!C11</f>
        <v>2.4900000000000002</v>
      </c>
      <c r="D11" s="43">
        <f>'1С'!B8</f>
        <v>59000</v>
      </c>
      <c r="E11" s="102" t="s">
        <v>256</v>
      </c>
      <c r="F11" s="9">
        <v>23</v>
      </c>
      <c r="G11" s="4"/>
      <c r="H11" s="117" t="str">
        <f>Опалиха!H11</f>
        <v>Лист ГК 6мм (1500х6000)</v>
      </c>
      <c r="I11" s="118"/>
      <c r="J11" s="15">
        <f>Опалиха!J11</f>
        <v>432</v>
      </c>
      <c r="K11" s="42">
        <f>'1С'!B28</f>
        <v>76300</v>
      </c>
      <c r="L11" s="97" t="s">
        <v>256</v>
      </c>
      <c r="M11" s="8">
        <v>288</v>
      </c>
    </row>
    <row r="12" spans="1:13" ht="12.95" customHeight="1" thickBot="1" x14ac:dyDescent="0.3">
      <c r="G12" s="4"/>
      <c r="H12" s="117" t="str">
        <f>Опалиха!H12</f>
        <v>Лист ГК 8мм (1500х6000)</v>
      </c>
      <c r="I12" s="118"/>
      <c r="J12" s="15">
        <f>Опалиха!J12</f>
        <v>570</v>
      </c>
      <c r="K12" s="42">
        <f>'1С'!B30</f>
        <v>76300</v>
      </c>
      <c r="L12" s="97" t="s">
        <v>256</v>
      </c>
      <c r="M12" s="8">
        <v>384</v>
      </c>
    </row>
    <row r="13" spans="1:13" ht="12.95" customHeight="1" x14ac:dyDescent="0.25">
      <c r="A13" s="48" t="s">
        <v>9</v>
      </c>
      <c r="B13" s="10">
        <v>6</v>
      </c>
      <c r="C13" s="6">
        <v>0.28000000000000003</v>
      </c>
      <c r="D13" s="41">
        <f>'1С'!B14</f>
        <v>64000</v>
      </c>
      <c r="E13" s="33">
        <f>ROUNDUP(ROUNDUP(B13*C13,0)*0.001*D13,1)</f>
        <v>128</v>
      </c>
      <c r="F13" s="7">
        <v>3</v>
      </c>
      <c r="G13" s="4"/>
      <c r="H13" s="117" t="str">
        <f>Опалиха!H13</f>
        <v>Лист ГК 10мм (1500х6000)</v>
      </c>
      <c r="I13" s="118"/>
      <c r="J13" s="15">
        <f>Опалиха!J13</f>
        <v>708</v>
      </c>
      <c r="K13" s="42">
        <f>'1С'!B32</f>
        <v>76300</v>
      </c>
      <c r="L13" s="97" t="s">
        <v>256</v>
      </c>
      <c r="M13" s="8">
        <v>480</v>
      </c>
    </row>
    <row r="14" spans="1:13" ht="12.95" customHeight="1" x14ac:dyDescent="0.25">
      <c r="A14" s="49" t="s">
        <v>11</v>
      </c>
      <c r="B14" s="11">
        <v>6</v>
      </c>
      <c r="C14" s="3">
        <v>0.41499999999999998</v>
      </c>
      <c r="D14" s="42">
        <f>'1С'!B15</f>
        <v>66000</v>
      </c>
      <c r="E14" s="32">
        <f>ROUNDUP(ROUNDUP(B14*C14,0)*0.001*D14,1)</f>
        <v>198</v>
      </c>
      <c r="F14" s="8">
        <v>5</v>
      </c>
      <c r="G14" s="4"/>
      <c r="H14" s="131" t="str">
        <f>Опалиха!H14</f>
        <v>Лист ГК рифл. 4х1500х6000</v>
      </c>
      <c r="I14" s="132"/>
      <c r="J14" s="17">
        <f>Опалиха!J14</f>
        <v>290</v>
      </c>
      <c r="K14" s="42">
        <f>'1С'!B34</f>
        <v>77000</v>
      </c>
      <c r="L14" s="97" t="s">
        <v>256</v>
      </c>
      <c r="M14" s="36">
        <v>192</v>
      </c>
    </row>
    <row r="15" spans="1:13" ht="12.95" customHeight="1" x14ac:dyDescent="0.25">
      <c r="A15" s="49" t="s">
        <v>12</v>
      </c>
      <c r="B15" s="11">
        <v>6</v>
      </c>
      <c r="C15" s="3">
        <v>0.63</v>
      </c>
      <c r="D15" s="42">
        <f>'1С'!B16</f>
        <v>66000</v>
      </c>
      <c r="E15" s="32">
        <f>ROUNDUP(ROUNDUP(B15*C15,0)*0.001*D15,1)</f>
        <v>264</v>
      </c>
      <c r="F15" s="8">
        <v>6</v>
      </c>
      <c r="G15" s="4"/>
      <c r="H15" s="117" t="str">
        <f>Опалиха!H15</f>
        <v>Лист ПВЛ 406 (1200х2900)</v>
      </c>
      <c r="I15" s="118"/>
      <c r="J15" s="17">
        <f>Опалиха!J15</f>
        <v>59</v>
      </c>
      <c r="K15" s="42">
        <f>Опалиха!K15</f>
        <v>101000</v>
      </c>
      <c r="L15" s="97" t="s">
        <v>256</v>
      </c>
      <c r="M15" s="36">
        <v>166</v>
      </c>
    </row>
    <row r="16" spans="1:13" ht="12.95" customHeight="1" x14ac:dyDescent="0.25">
      <c r="A16" s="49" t="s">
        <v>71</v>
      </c>
      <c r="B16" s="11">
        <v>5.85</v>
      </c>
      <c r="C16" s="3">
        <v>0.91</v>
      </c>
      <c r="D16" s="42">
        <f>'1С'!B17</f>
        <v>64000</v>
      </c>
      <c r="E16" s="32">
        <f>ROUNDUP(ROUNDUP(B16*C16,0)*0.001*D16,1)</f>
        <v>384</v>
      </c>
      <c r="F16" s="8">
        <v>9</v>
      </c>
      <c r="G16" s="4"/>
      <c r="H16" s="133" t="str">
        <f>Опалиха!H16</f>
        <v>Лист ХК 0,6мм (1250х2500)</v>
      </c>
      <c r="I16" s="134"/>
      <c r="J16" s="17">
        <f>Опалиха!J16</f>
        <v>15</v>
      </c>
      <c r="K16" s="42">
        <f>'1С'!B43</f>
        <v>76500</v>
      </c>
      <c r="L16" s="97" t="s">
        <v>256</v>
      </c>
      <c r="M16" s="36">
        <v>44</v>
      </c>
    </row>
    <row r="17" spans="1:13" ht="12.95" customHeight="1" thickBot="1" x14ac:dyDescent="0.3">
      <c r="A17" s="50" t="str">
        <f>Опалиха!A17</f>
        <v>Круг ф14 мм</v>
      </c>
      <c r="B17" s="12">
        <f>Опалиха!B17</f>
        <v>5.85</v>
      </c>
      <c r="C17" s="5">
        <f>Опалиха!C17</f>
        <v>1.25</v>
      </c>
      <c r="D17" s="43">
        <f>'1С'!B18</f>
        <v>66000</v>
      </c>
      <c r="E17" s="102" t="s">
        <v>256</v>
      </c>
      <c r="F17" s="9">
        <v>12</v>
      </c>
      <c r="G17" s="4"/>
      <c r="H17" s="133" t="str">
        <f>Опалиха!H17</f>
        <v>Лист ХК 0,8мм (1250х2500)</v>
      </c>
      <c r="I17" s="134"/>
      <c r="J17" s="17">
        <f>Опалиха!J17</f>
        <v>20</v>
      </c>
      <c r="K17" s="42">
        <f>'1С'!B44</f>
        <v>76500</v>
      </c>
      <c r="L17" s="97" t="s">
        <v>256</v>
      </c>
      <c r="M17" s="36">
        <v>58</v>
      </c>
    </row>
    <row r="18" spans="1:13" ht="12.95" customHeight="1" thickBot="1" x14ac:dyDescent="0.3">
      <c r="G18" s="4"/>
      <c r="H18" s="133" t="str">
        <f>Опалиха!H18</f>
        <v>Лист ХК 1мм (1250х2500)</v>
      </c>
      <c r="I18" s="134"/>
      <c r="J18" s="17">
        <f>Опалиха!J18</f>
        <v>25</v>
      </c>
      <c r="K18" s="42">
        <f>'1С'!B45</f>
        <v>76500</v>
      </c>
      <c r="L18" s="97" t="s">
        <v>256</v>
      </c>
      <c r="M18" s="36">
        <v>72</v>
      </c>
    </row>
    <row r="19" spans="1:13" ht="12.95" customHeight="1" x14ac:dyDescent="0.25">
      <c r="A19" s="48" t="s">
        <v>86</v>
      </c>
      <c r="B19" s="10">
        <v>6</v>
      </c>
      <c r="C19" s="6">
        <v>0.81</v>
      </c>
      <c r="D19" s="41">
        <f>'1С'!B12</f>
        <v>73000</v>
      </c>
      <c r="E19" s="33">
        <f>ROUNDUP(ROUNDUP(B19*C19,0)*0.001*D19,1)</f>
        <v>365</v>
      </c>
      <c r="F19" s="7">
        <v>8</v>
      </c>
      <c r="G19" s="4"/>
      <c r="H19" s="133" t="str">
        <f>Опалиха!H19</f>
        <v>Лист ХК 1,2мм (1250х2500)</v>
      </c>
      <c r="I19" s="134"/>
      <c r="J19" s="17">
        <f>Опалиха!J19</f>
        <v>30</v>
      </c>
      <c r="K19" s="44">
        <f>'1С'!B46</f>
        <v>74000</v>
      </c>
      <c r="L19" s="97" t="s">
        <v>256</v>
      </c>
      <c r="M19" s="36">
        <v>87</v>
      </c>
    </row>
    <row r="20" spans="1:13" ht="12.95" customHeight="1" thickBot="1" x14ac:dyDescent="0.3">
      <c r="A20" s="50" t="s">
        <v>87</v>
      </c>
      <c r="B20" s="12">
        <v>6</v>
      </c>
      <c r="C20" s="5">
        <v>1.2</v>
      </c>
      <c r="D20" s="43">
        <f>'1С'!B13</f>
        <v>72000</v>
      </c>
      <c r="E20" s="31">
        <f>ROUNDUP(ROUNDUP(B20*C20,0)*0.001*D20,1)</f>
        <v>576</v>
      </c>
      <c r="F20" s="9">
        <v>11</v>
      </c>
      <c r="G20" s="4"/>
      <c r="H20" s="133" t="str">
        <f>Опалиха!H20</f>
        <v>Лист ХК 1,4мм (1250х2500)</v>
      </c>
      <c r="I20" s="134"/>
      <c r="J20" s="17">
        <f>Опалиха!J20</f>
        <v>35</v>
      </c>
      <c r="K20" s="44">
        <f>'1С'!B47</f>
        <v>76500</v>
      </c>
      <c r="L20" s="97" t="s">
        <v>256</v>
      </c>
      <c r="M20" s="36">
        <v>101</v>
      </c>
    </row>
    <row r="21" spans="1:13" ht="12.95" customHeight="1" thickBot="1" x14ac:dyDescent="0.3">
      <c r="G21" s="4"/>
      <c r="H21" s="133" t="str">
        <f>Опалиха!H21</f>
        <v>Лист ХК 1,5мм (1250х2500)</v>
      </c>
      <c r="I21" s="134"/>
      <c r="J21" s="17">
        <f>Опалиха!J21</f>
        <v>39</v>
      </c>
      <c r="K21" s="54">
        <f>'1С'!B48</f>
        <v>76500</v>
      </c>
      <c r="L21" s="97" t="s">
        <v>256</v>
      </c>
      <c r="M21" s="53">
        <v>108</v>
      </c>
    </row>
    <row r="22" spans="1:13" ht="12.95" customHeight="1" x14ac:dyDescent="0.25">
      <c r="A22" s="48" t="s">
        <v>88</v>
      </c>
      <c r="B22" s="10">
        <v>6</v>
      </c>
      <c r="C22" s="6">
        <v>0.8</v>
      </c>
      <c r="D22" s="41">
        <f>'1С'!B52</f>
        <v>78000</v>
      </c>
      <c r="E22" s="33">
        <f>ROUNDUP(ROUNDUP(C22*B22,0)*D22*0.001,1)</f>
        <v>390</v>
      </c>
      <c r="F22" s="7">
        <v>8</v>
      </c>
      <c r="G22" s="4"/>
      <c r="H22" s="133" t="str">
        <f>Опалиха!H22</f>
        <v>Лист ХК 2мм (1250х2500)</v>
      </c>
      <c r="I22" s="134"/>
      <c r="J22" s="17">
        <f>Опалиха!J22</f>
        <v>50</v>
      </c>
      <c r="K22" s="44">
        <f>'1С'!B49</f>
        <v>76500</v>
      </c>
      <c r="L22" s="97" t="s">
        <v>256</v>
      </c>
      <c r="M22" s="8">
        <v>144</v>
      </c>
    </row>
    <row r="23" spans="1:13" ht="12.95" customHeight="1" thickBot="1" x14ac:dyDescent="0.3">
      <c r="A23" s="50" t="s">
        <v>89</v>
      </c>
      <c r="B23" s="12">
        <v>6</v>
      </c>
      <c r="C23" s="5">
        <v>1.3</v>
      </c>
      <c r="D23" s="43">
        <f>'1С'!B53</f>
        <v>76000</v>
      </c>
      <c r="E23" s="31">
        <f>ROUNDUP(ROUNDUP(C23*B23,0)*D23*0.001,1)</f>
        <v>608</v>
      </c>
      <c r="F23" s="9">
        <v>12</v>
      </c>
      <c r="G23" s="4"/>
      <c r="H23" s="133" t="str">
        <f>Опалиха!H23</f>
        <v>Лист ХК 2,5мм (1250х2500)</v>
      </c>
      <c r="I23" s="134"/>
      <c r="J23" s="17">
        <f>Опалиха!J23</f>
        <v>62</v>
      </c>
      <c r="K23" s="44">
        <f>'1С'!B50</f>
        <v>76500</v>
      </c>
      <c r="L23" s="97" t="s">
        <v>256</v>
      </c>
      <c r="M23" s="8">
        <v>180</v>
      </c>
    </row>
    <row r="24" spans="1:13" ht="12.95" customHeight="1" thickBot="1" x14ac:dyDescent="0.3">
      <c r="G24" s="4"/>
      <c r="H24" s="135" t="str">
        <f>Опалиха!H24</f>
        <v>Лист ХК 3мм (1250х2500)</v>
      </c>
      <c r="I24" s="136"/>
      <c r="J24" s="98">
        <f>Опалиха!J24</f>
        <v>74</v>
      </c>
      <c r="K24" s="45">
        <f>'1С'!B51</f>
        <v>76500</v>
      </c>
      <c r="L24" s="100" t="s">
        <v>256</v>
      </c>
      <c r="M24" s="9">
        <v>216</v>
      </c>
    </row>
    <row r="25" spans="1:13" ht="12.95" customHeight="1" thickBot="1" x14ac:dyDescent="0.3">
      <c r="A25" s="48" t="s">
        <v>238</v>
      </c>
      <c r="B25" s="10">
        <v>6</v>
      </c>
      <c r="C25" s="19">
        <v>0.60499999999999998</v>
      </c>
      <c r="D25" s="41">
        <f>'1С'!B61</f>
        <v>75000</v>
      </c>
      <c r="E25" s="33">
        <f>ROUNDUP(ROUNDUP(B25*C25,0)*0.001*D25,1)</f>
        <v>300</v>
      </c>
      <c r="F25" s="7">
        <v>6</v>
      </c>
      <c r="G25" s="4"/>
      <c r="J25" s="99"/>
      <c r="L25" s="99"/>
    </row>
    <row r="26" spans="1:13" ht="12.95" customHeight="1" thickBot="1" x14ac:dyDescent="0.3">
      <c r="A26" s="49" t="s">
        <v>3</v>
      </c>
      <c r="B26" s="11">
        <v>6</v>
      </c>
      <c r="C26" s="20">
        <v>0.84099999999999997</v>
      </c>
      <c r="D26" s="42">
        <f>'1С'!B63</f>
        <v>77000</v>
      </c>
      <c r="E26" s="32">
        <f>ROUNDUP(ROUNDUP(B26*C26,0)*0.001*D26,1)</f>
        <v>462</v>
      </c>
      <c r="F26" s="8">
        <v>9</v>
      </c>
      <c r="G26" s="4"/>
      <c r="H26" s="113" t="s">
        <v>82</v>
      </c>
      <c r="I26" s="114"/>
      <c r="J26" s="114"/>
      <c r="K26" s="114"/>
      <c r="L26" s="114"/>
      <c r="M26" s="115"/>
    </row>
    <row r="27" spans="1:13" ht="12.95" customHeight="1" x14ac:dyDescent="0.25">
      <c r="A27" s="49" t="s">
        <v>239</v>
      </c>
      <c r="B27" s="11">
        <v>6</v>
      </c>
      <c r="C27" s="18">
        <v>1.07</v>
      </c>
      <c r="D27" s="42">
        <f>'1С'!B65</f>
        <v>77000</v>
      </c>
      <c r="E27" s="32">
        <f>ROUNDUP(ROUNDUP(B27*C27,0)*0.001*D27,1)</f>
        <v>539</v>
      </c>
      <c r="F27" s="8">
        <v>11</v>
      </c>
      <c r="G27" s="4"/>
      <c r="H27" s="137" t="str">
        <f>Опалиха!H26</f>
        <v>Лист 0,5мм 1250х2500</v>
      </c>
      <c r="I27" s="138"/>
      <c r="J27" s="6">
        <f>Опалиха!J26</f>
        <v>13</v>
      </c>
      <c r="K27" s="41">
        <f>'1С'!B36</f>
        <v>87000</v>
      </c>
      <c r="L27" s="101" t="s">
        <v>256</v>
      </c>
      <c r="M27" s="7">
        <v>36</v>
      </c>
    </row>
    <row r="28" spans="1:13" ht="12.95" customHeight="1" x14ac:dyDescent="0.25">
      <c r="A28" s="49" t="s">
        <v>6</v>
      </c>
      <c r="B28" s="11">
        <v>6</v>
      </c>
      <c r="C28" s="18">
        <v>1.31</v>
      </c>
      <c r="D28" s="42">
        <f>'1С'!B67</f>
        <v>76000</v>
      </c>
      <c r="E28" s="32">
        <f>ROUNDUP(ROUNDUP(B28*C28,0)*0.001*D28,1)</f>
        <v>608</v>
      </c>
      <c r="F28" s="8">
        <v>14</v>
      </c>
      <c r="G28" s="4"/>
      <c r="H28" s="117" t="str">
        <f>Опалиха!H27</f>
        <v>Лист 0,7мм 1250х2500</v>
      </c>
      <c r="I28" s="118"/>
      <c r="J28" s="3">
        <f>Опалиха!J27</f>
        <v>18</v>
      </c>
      <c r="K28" s="42">
        <f>'1С'!B37</f>
        <v>86000</v>
      </c>
      <c r="L28" s="97" t="s">
        <v>256</v>
      </c>
      <c r="M28" s="8">
        <v>51</v>
      </c>
    </row>
    <row r="29" spans="1:13" ht="12.95" customHeight="1" x14ac:dyDescent="0.25">
      <c r="A29" s="49" t="str">
        <f>Опалиха!A29</f>
        <v>Труба проф.30х30х2</v>
      </c>
      <c r="B29" s="11">
        <f>Опалиха!B29</f>
        <v>6</v>
      </c>
      <c r="C29" s="18">
        <f>Опалиха!C29</f>
        <v>1.7</v>
      </c>
      <c r="D29" s="42">
        <f>'1С'!B69</f>
        <v>68000</v>
      </c>
      <c r="E29" s="97" t="s">
        <v>256</v>
      </c>
      <c r="F29" s="8">
        <v>17</v>
      </c>
      <c r="G29" s="4"/>
      <c r="H29" s="117" t="str">
        <f>Опалиха!H28</f>
        <v>Лист 0,8мм 1250х2500</v>
      </c>
      <c r="I29" s="118"/>
      <c r="J29" s="3">
        <f>Опалиха!J28</f>
        <v>21</v>
      </c>
      <c r="K29" s="42">
        <f>'1С'!B38</f>
        <v>84000</v>
      </c>
      <c r="L29" s="97" t="s">
        <v>256</v>
      </c>
      <c r="M29" s="8">
        <v>58</v>
      </c>
    </row>
    <row r="30" spans="1:13" ht="12.95" customHeight="1" x14ac:dyDescent="0.25">
      <c r="A30" s="49" t="s">
        <v>7</v>
      </c>
      <c r="B30" s="11">
        <v>6</v>
      </c>
      <c r="C30" s="18">
        <v>1.31</v>
      </c>
      <c r="D30" s="42">
        <f>'1С'!B71</f>
        <v>76000</v>
      </c>
      <c r="E30" s="32">
        <f>ROUNDUP(ROUNDUP(B30*C30,0)*0.001*D30,1)</f>
        <v>608</v>
      </c>
      <c r="F30" s="8">
        <v>14</v>
      </c>
      <c r="G30" s="4"/>
      <c r="H30" s="117" t="str">
        <f>Опалиха!H29</f>
        <v>Лист 1мм 1250х2500</v>
      </c>
      <c r="I30" s="118"/>
      <c r="J30" s="3">
        <f>Опалиха!J29</f>
        <v>26</v>
      </c>
      <c r="K30" s="42">
        <f>'1С'!B39</f>
        <v>84000</v>
      </c>
      <c r="L30" s="97" t="s">
        <v>256</v>
      </c>
      <c r="M30" s="8">
        <v>72</v>
      </c>
    </row>
    <row r="31" spans="1:13" ht="12.95" customHeight="1" x14ac:dyDescent="0.25">
      <c r="A31" s="49" t="s">
        <v>8</v>
      </c>
      <c r="B31" s="11">
        <v>6</v>
      </c>
      <c r="C31" s="18">
        <v>1.7</v>
      </c>
      <c r="D31" s="42">
        <f>'1С'!B72</f>
        <v>68000</v>
      </c>
      <c r="E31" s="32">
        <f>ROUNDUP(ROUNDUP(B31*C31,0)*0.001*D31,1)</f>
        <v>748</v>
      </c>
      <c r="F31" s="8">
        <v>17</v>
      </c>
      <c r="G31" s="4"/>
      <c r="H31" s="117" t="str">
        <f>Опалиха!H30</f>
        <v>Лист 1,5мм 1250х2500</v>
      </c>
      <c r="I31" s="118"/>
      <c r="J31" s="3">
        <f>Опалиха!J30</f>
        <v>38</v>
      </c>
      <c r="K31" s="42">
        <f>'1С'!B40</f>
        <v>84000</v>
      </c>
      <c r="L31" s="97" t="s">
        <v>256</v>
      </c>
      <c r="M31" s="8">
        <v>108</v>
      </c>
    </row>
    <row r="32" spans="1:13" ht="12.95" customHeight="1" x14ac:dyDescent="0.25">
      <c r="A32" s="49" t="s">
        <v>10</v>
      </c>
      <c r="B32" s="11">
        <v>6</v>
      </c>
      <c r="C32" s="18">
        <v>1.43</v>
      </c>
      <c r="D32" s="42">
        <f>'1С'!B73</f>
        <v>76000</v>
      </c>
      <c r="E32" s="32">
        <f t="shared" ref="E32:E38" si="0">ROUNDUP(ROUNDUP(B32*C32,0)*0.001*D32,1)</f>
        <v>684</v>
      </c>
      <c r="F32" s="8">
        <v>14</v>
      </c>
      <c r="G32" s="4"/>
      <c r="H32" s="117" t="str">
        <f>Опалиха!H31</f>
        <v>Лист 1,9мм 1250х2500</v>
      </c>
      <c r="I32" s="118"/>
      <c r="J32" s="3">
        <f>Опалиха!J31</f>
        <v>47</v>
      </c>
      <c r="K32" s="42">
        <f>'1С'!B41</f>
        <v>84000</v>
      </c>
      <c r="L32" s="97" t="s">
        <v>256</v>
      </c>
      <c r="M32" s="8">
        <v>137</v>
      </c>
    </row>
    <row r="33" spans="1:13" ht="12.95" customHeight="1" thickBot="1" x14ac:dyDescent="0.3">
      <c r="A33" s="49" t="s">
        <v>135</v>
      </c>
      <c r="B33" s="11">
        <v>6</v>
      </c>
      <c r="C33" s="18">
        <v>1.8</v>
      </c>
      <c r="D33" s="42">
        <f>'1С'!B74</f>
        <v>76000</v>
      </c>
      <c r="E33" s="32">
        <f t="shared" si="0"/>
        <v>836</v>
      </c>
      <c r="F33" s="8">
        <v>17</v>
      </c>
      <c r="G33" s="4"/>
      <c r="H33" s="119" t="str">
        <f>Опалиха!H32</f>
        <v>Лист 2мм 1250х2500</v>
      </c>
      <c r="I33" s="120"/>
      <c r="J33" s="5">
        <f>Опалиха!J32</f>
        <v>50</v>
      </c>
      <c r="K33" s="43">
        <f>'1С'!B42</f>
        <v>84000</v>
      </c>
      <c r="L33" s="102" t="s">
        <v>256</v>
      </c>
      <c r="M33" s="9">
        <v>144</v>
      </c>
    </row>
    <row r="34" spans="1:13" ht="12.95" customHeight="1" thickBot="1" x14ac:dyDescent="0.3">
      <c r="A34" s="49" t="s">
        <v>13</v>
      </c>
      <c r="B34" s="11">
        <v>6</v>
      </c>
      <c r="C34" s="18">
        <v>2.33</v>
      </c>
      <c r="D34" s="42">
        <f>'1С'!B76</f>
        <v>68000</v>
      </c>
      <c r="E34" s="32">
        <f t="shared" si="0"/>
        <v>952</v>
      </c>
      <c r="F34" s="8">
        <v>22</v>
      </c>
      <c r="G34" s="4"/>
    </row>
    <row r="35" spans="1:13" ht="12.95" customHeight="1" x14ac:dyDescent="0.25">
      <c r="A35" s="49" t="s">
        <v>14</v>
      </c>
      <c r="B35" s="11">
        <v>6</v>
      </c>
      <c r="C35" s="18">
        <v>1.67</v>
      </c>
      <c r="D35" s="42">
        <f>'1С'!B77</f>
        <v>76000</v>
      </c>
      <c r="E35" s="32">
        <f t="shared" si="0"/>
        <v>836</v>
      </c>
      <c r="F35" s="8">
        <v>16</v>
      </c>
      <c r="G35" s="4"/>
      <c r="H35" s="121" t="s">
        <v>1</v>
      </c>
      <c r="I35" s="123" t="s">
        <v>38</v>
      </c>
      <c r="J35" s="123" t="s">
        <v>91</v>
      </c>
      <c r="K35" s="123" t="s">
        <v>39</v>
      </c>
      <c r="L35" s="123" t="s">
        <v>72</v>
      </c>
      <c r="M35" s="125" t="s">
        <v>90</v>
      </c>
    </row>
    <row r="36" spans="1:13" ht="12.95" customHeight="1" thickBot="1" x14ac:dyDescent="0.3">
      <c r="A36" s="49" t="s">
        <v>34</v>
      </c>
      <c r="B36" s="11">
        <v>6</v>
      </c>
      <c r="C36" s="18">
        <v>2.17</v>
      </c>
      <c r="D36" s="42">
        <f>'1С'!B78</f>
        <v>68000</v>
      </c>
      <c r="E36" s="32">
        <f t="shared" si="0"/>
        <v>952</v>
      </c>
      <c r="F36" s="8">
        <v>21</v>
      </c>
      <c r="G36" s="4"/>
      <c r="H36" s="122"/>
      <c r="I36" s="124"/>
      <c r="J36" s="124"/>
      <c r="K36" s="124"/>
      <c r="L36" s="124"/>
      <c r="M36" s="126"/>
    </row>
    <row r="37" spans="1:13" ht="12.95" customHeight="1" x14ac:dyDescent="0.25">
      <c r="A37" s="49" t="s">
        <v>15</v>
      </c>
      <c r="B37" s="11">
        <v>6</v>
      </c>
      <c r="C37" s="18">
        <v>2.96</v>
      </c>
      <c r="D37" s="42">
        <f>'1С'!B79</f>
        <v>68000</v>
      </c>
      <c r="E37" s="32">
        <f t="shared" si="0"/>
        <v>1224</v>
      </c>
      <c r="F37" s="8">
        <v>28</v>
      </c>
      <c r="G37" s="4"/>
      <c r="H37" s="93" t="s">
        <v>109</v>
      </c>
      <c r="I37" s="10">
        <v>6</v>
      </c>
      <c r="J37" s="14">
        <v>1.5</v>
      </c>
      <c r="K37" s="41">
        <f>'1С'!B100</f>
        <v>75000</v>
      </c>
      <c r="L37" s="33">
        <f t="shared" ref="L37:L44" si="1">ROUNDUP(I37*J37,0)*0.001*K37</f>
        <v>675.00000000000011</v>
      </c>
      <c r="M37" s="90">
        <v>15</v>
      </c>
    </row>
    <row r="38" spans="1:13" ht="12.95" customHeight="1" x14ac:dyDescent="0.25">
      <c r="A38" s="49" t="s">
        <v>67</v>
      </c>
      <c r="B38" s="11">
        <v>6</v>
      </c>
      <c r="C38" s="18">
        <v>4.3099999999999996</v>
      </c>
      <c r="D38" s="42">
        <f>'1С'!B80</f>
        <v>65000</v>
      </c>
      <c r="E38" s="32">
        <f t="shared" si="0"/>
        <v>1690</v>
      </c>
      <c r="F38" s="8">
        <v>40</v>
      </c>
      <c r="H38" s="49" t="s">
        <v>110</v>
      </c>
      <c r="I38" s="11">
        <v>6</v>
      </c>
      <c r="J38" s="15">
        <v>1.98</v>
      </c>
      <c r="K38" s="42">
        <f>'1С'!B101</f>
        <v>75000</v>
      </c>
      <c r="L38" s="87">
        <f>ROUNDUP(I38*J38,0)*0.001*K38</f>
        <v>900</v>
      </c>
      <c r="M38" s="91">
        <v>18</v>
      </c>
    </row>
    <row r="39" spans="1:13" ht="12.95" customHeight="1" x14ac:dyDescent="0.25">
      <c r="A39" s="49" t="s">
        <v>26</v>
      </c>
      <c r="B39" s="11">
        <v>6</v>
      </c>
      <c r="C39" s="18">
        <v>2.65</v>
      </c>
      <c r="D39" s="42">
        <f>'1С'!B81</f>
        <v>68000</v>
      </c>
      <c r="E39" s="32">
        <f t="shared" ref="E39:E48" si="2">ROUNDUP(ROUNDUP(B39*C39,0)*0.001*D39,1)</f>
        <v>1088</v>
      </c>
      <c r="F39" s="8">
        <v>26</v>
      </c>
      <c r="H39" s="49" t="s">
        <v>111</v>
      </c>
      <c r="I39" s="11">
        <v>12</v>
      </c>
      <c r="J39" s="15">
        <v>2.62</v>
      </c>
      <c r="K39" s="42">
        <f>'1С'!B102</f>
        <v>68000</v>
      </c>
      <c r="L39" s="87">
        <f t="shared" si="1"/>
        <v>2176</v>
      </c>
      <c r="M39" s="91">
        <v>23</v>
      </c>
    </row>
    <row r="40" spans="1:13" ht="12.95" customHeight="1" x14ac:dyDescent="0.25">
      <c r="A40" s="49" t="s">
        <v>27</v>
      </c>
      <c r="B40" s="11">
        <v>6</v>
      </c>
      <c r="C40" s="18">
        <v>2.96</v>
      </c>
      <c r="D40" s="42">
        <f>'1С'!B82</f>
        <v>68000</v>
      </c>
      <c r="E40" s="32">
        <f>ROUNDUP(ROUNDUP(B40*C40,0)*0.001*D40,1)</f>
        <v>1224</v>
      </c>
      <c r="F40" s="8">
        <v>28</v>
      </c>
      <c r="H40" s="49" t="s">
        <v>112</v>
      </c>
      <c r="I40" s="11">
        <v>12</v>
      </c>
      <c r="J40" s="15">
        <v>3.25</v>
      </c>
      <c r="K40" s="42">
        <f>'1С'!B103</f>
        <v>68000</v>
      </c>
      <c r="L40" s="32">
        <f t="shared" si="1"/>
        <v>2652</v>
      </c>
      <c r="M40" s="91">
        <v>29</v>
      </c>
    </row>
    <row r="41" spans="1:13" ht="12.95" customHeight="1" x14ac:dyDescent="0.25">
      <c r="A41" s="49" t="s">
        <v>35</v>
      </c>
      <c r="B41" s="11">
        <v>6</v>
      </c>
      <c r="C41" s="18">
        <v>4.3</v>
      </c>
      <c r="D41" s="42">
        <f>'1С'!B83</f>
        <v>65000</v>
      </c>
      <c r="E41" s="32">
        <f t="shared" si="2"/>
        <v>1690</v>
      </c>
      <c r="F41" s="8">
        <v>40</v>
      </c>
      <c r="H41" s="49" t="s">
        <v>113</v>
      </c>
      <c r="I41" s="11">
        <v>12</v>
      </c>
      <c r="J41" s="15">
        <v>4.87</v>
      </c>
      <c r="K41" s="42">
        <f>'1С'!B104</f>
        <v>68000</v>
      </c>
      <c r="L41" s="32">
        <f t="shared" si="1"/>
        <v>4012.0000000000005</v>
      </c>
      <c r="M41" s="91">
        <v>30</v>
      </c>
    </row>
    <row r="42" spans="1:13" ht="12.95" customHeight="1" x14ac:dyDescent="0.25">
      <c r="A42" s="49" t="s">
        <v>28</v>
      </c>
      <c r="B42" s="11">
        <v>6</v>
      </c>
      <c r="C42" s="18">
        <v>3.59</v>
      </c>
      <c r="D42" s="42">
        <f>'1С'!B84</f>
        <v>68000</v>
      </c>
      <c r="E42" s="32">
        <f t="shared" si="2"/>
        <v>1496</v>
      </c>
      <c r="F42" s="8">
        <v>34</v>
      </c>
      <c r="H42" s="49" t="s">
        <v>114</v>
      </c>
      <c r="I42" s="11">
        <v>12</v>
      </c>
      <c r="J42" s="15">
        <v>5.8</v>
      </c>
      <c r="K42" s="42">
        <f>'1С'!B105</f>
        <v>75000</v>
      </c>
      <c r="L42" s="32">
        <f t="shared" si="1"/>
        <v>5250.0000000000009</v>
      </c>
      <c r="M42" s="91">
        <v>36</v>
      </c>
    </row>
    <row r="43" spans="1:13" ht="12.95" customHeight="1" x14ac:dyDescent="0.25">
      <c r="A43" s="49" t="s">
        <v>37</v>
      </c>
      <c r="B43" s="11">
        <v>6</v>
      </c>
      <c r="C43" s="18">
        <v>5.25</v>
      </c>
      <c r="D43" s="42">
        <f>'1С'!B85</f>
        <v>65000</v>
      </c>
      <c r="E43" s="32">
        <f t="shared" si="2"/>
        <v>2080</v>
      </c>
      <c r="F43" s="8">
        <v>50</v>
      </c>
      <c r="G43" s="4"/>
      <c r="H43" s="49" t="s">
        <v>115</v>
      </c>
      <c r="I43" s="11">
        <v>12</v>
      </c>
      <c r="J43" s="15">
        <v>8.34</v>
      </c>
      <c r="K43" s="42">
        <f>'1С'!B106</f>
        <v>75000</v>
      </c>
      <c r="L43" s="32">
        <f t="shared" si="1"/>
        <v>7575.0000000000009</v>
      </c>
      <c r="M43" s="91">
        <v>52</v>
      </c>
    </row>
    <row r="44" spans="1:13" ht="12.95" customHeight="1" x14ac:dyDescent="0.25">
      <c r="A44" s="49" t="s">
        <v>16</v>
      </c>
      <c r="B44" s="11">
        <v>6</v>
      </c>
      <c r="C44" s="18">
        <v>3.59</v>
      </c>
      <c r="D44" s="42">
        <f>'1С'!B86</f>
        <v>68000</v>
      </c>
      <c r="E44" s="32">
        <f t="shared" si="2"/>
        <v>1496</v>
      </c>
      <c r="F44" s="8">
        <v>34</v>
      </c>
      <c r="G44" s="4"/>
      <c r="H44" s="49" t="s">
        <v>116</v>
      </c>
      <c r="I44" s="11">
        <v>12</v>
      </c>
      <c r="J44" s="15">
        <v>10.79</v>
      </c>
      <c r="K44" s="42">
        <f>'1С'!B107</f>
        <v>75000</v>
      </c>
      <c r="L44" s="32">
        <f t="shared" si="1"/>
        <v>9750</v>
      </c>
      <c r="M44" s="91">
        <v>66</v>
      </c>
    </row>
    <row r="45" spans="1:13" ht="12.95" customHeight="1" thickBot="1" x14ac:dyDescent="0.3">
      <c r="A45" s="49" t="s">
        <v>17</v>
      </c>
      <c r="B45" s="11">
        <v>6</v>
      </c>
      <c r="C45" s="18">
        <v>4.84</v>
      </c>
      <c r="D45" s="42">
        <f>'1С'!B87</f>
        <v>68000</v>
      </c>
      <c r="E45" s="32">
        <f t="shared" si="2"/>
        <v>2040</v>
      </c>
      <c r="F45" s="8">
        <v>45</v>
      </c>
      <c r="G45" s="4"/>
      <c r="H45" s="50" t="str">
        <f>Опалиха!H44</f>
        <v>Уголок ГК 125х125х8</v>
      </c>
      <c r="I45" s="62">
        <f>Опалиха!I44</f>
        <v>12</v>
      </c>
      <c r="J45" s="16">
        <f>Опалиха!J44</f>
        <v>15.53</v>
      </c>
      <c r="K45" s="43">
        <f>'1С'!B108</f>
        <v>75000</v>
      </c>
      <c r="L45" s="102" t="s">
        <v>256</v>
      </c>
      <c r="M45" s="92">
        <v>95</v>
      </c>
    </row>
    <row r="46" spans="1:13" ht="12.95" customHeight="1" thickBot="1" x14ac:dyDescent="0.3">
      <c r="A46" s="49" t="s">
        <v>29</v>
      </c>
      <c r="B46" s="11">
        <v>12</v>
      </c>
      <c r="C46" s="18">
        <v>7.13</v>
      </c>
      <c r="D46" s="42">
        <f>'1С'!B88</f>
        <v>65000</v>
      </c>
      <c r="E46" s="32">
        <f t="shared" si="2"/>
        <v>5590</v>
      </c>
      <c r="F46" s="8">
        <v>66</v>
      </c>
      <c r="G46" s="4"/>
    </row>
    <row r="47" spans="1:13" ht="12.95" customHeight="1" x14ac:dyDescent="0.25">
      <c r="A47" s="49" t="s">
        <v>18</v>
      </c>
      <c r="B47" s="11">
        <v>12</v>
      </c>
      <c r="C47" s="18">
        <v>6.66</v>
      </c>
      <c r="D47" s="42">
        <f>'1С'!B92</f>
        <v>65000</v>
      </c>
      <c r="E47" s="32">
        <f t="shared" si="2"/>
        <v>5200</v>
      </c>
      <c r="F47" s="8">
        <v>62</v>
      </c>
      <c r="G47" s="4"/>
      <c r="H47" s="48" t="s">
        <v>118</v>
      </c>
      <c r="I47" s="10">
        <v>12</v>
      </c>
      <c r="J47" s="14">
        <v>6.1</v>
      </c>
      <c r="K47" s="41">
        <f>'1С'!B109</f>
        <v>78000</v>
      </c>
      <c r="L47" s="33">
        <f t="shared" ref="L47:L51" si="3">ROUNDUP(J47*I47,0)*K47*0.001</f>
        <v>5772</v>
      </c>
      <c r="M47" s="7">
        <v>38</v>
      </c>
    </row>
    <row r="48" spans="1:13" ht="12.95" customHeight="1" x14ac:dyDescent="0.25">
      <c r="A48" s="49" t="s">
        <v>19</v>
      </c>
      <c r="B48" s="11">
        <v>12</v>
      </c>
      <c r="C48" s="18">
        <v>9.02</v>
      </c>
      <c r="D48" s="42">
        <f>'1С'!B90</f>
        <v>65000</v>
      </c>
      <c r="E48" s="32">
        <f t="shared" si="2"/>
        <v>7085</v>
      </c>
      <c r="F48" s="8">
        <v>83</v>
      </c>
      <c r="G48" s="4"/>
      <c r="H48" s="49" t="s">
        <v>237</v>
      </c>
      <c r="I48" s="11">
        <v>12</v>
      </c>
      <c r="J48" s="15">
        <v>7.3</v>
      </c>
      <c r="K48" s="42">
        <f>'1С'!B111</f>
        <v>78000</v>
      </c>
      <c r="L48" s="32">
        <f t="shared" si="3"/>
        <v>6864</v>
      </c>
      <c r="M48" s="8">
        <v>44</v>
      </c>
    </row>
    <row r="49" spans="1:14" ht="12.95" customHeight="1" x14ac:dyDescent="0.25">
      <c r="A49" s="49" t="str">
        <f>Опалиха!A49</f>
        <v>Труба проф.100х100х4</v>
      </c>
      <c r="B49" s="11">
        <f>Опалиха!B49</f>
        <v>12</v>
      </c>
      <c r="C49" s="18">
        <f>Опалиха!C49</f>
        <v>11.84</v>
      </c>
      <c r="D49" s="42">
        <f>'1С'!B91</f>
        <v>65000</v>
      </c>
      <c r="E49" s="97" t="s">
        <v>256</v>
      </c>
      <c r="F49" s="8">
        <v>110</v>
      </c>
      <c r="G49" s="4"/>
      <c r="H49" s="49" t="s">
        <v>131</v>
      </c>
      <c r="I49" s="11">
        <v>12</v>
      </c>
      <c r="J49" s="18">
        <v>9</v>
      </c>
      <c r="K49" s="42">
        <f>'1С'!B113</f>
        <v>78000</v>
      </c>
      <c r="L49" s="32">
        <f t="shared" si="3"/>
        <v>8424</v>
      </c>
      <c r="M49" s="8">
        <v>53</v>
      </c>
    </row>
    <row r="50" spans="1:14" ht="12.95" customHeight="1" x14ac:dyDescent="0.25">
      <c r="A50" s="49" t="str">
        <f>Опалиха!A50</f>
        <v>Труба проф.120х80х4</v>
      </c>
      <c r="B50" s="11">
        <f>Опалиха!B50</f>
        <v>12</v>
      </c>
      <c r="C50" s="18">
        <f>Опалиха!C50</f>
        <v>11.84</v>
      </c>
      <c r="D50" s="42">
        <f>'1С'!B94</f>
        <v>65000</v>
      </c>
      <c r="E50" s="97" t="s">
        <v>256</v>
      </c>
      <c r="F50" s="8">
        <v>108</v>
      </c>
      <c r="G50" s="4"/>
      <c r="H50" s="49" t="s">
        <v>119</v>
      </c>
      <c r="I50" s="11">
        <v>12</v>
      </c>
      <c r="J50" s="18">
        <v>10.6</v>
      </c>
      <c r="K50" s="42">
        <f>'1С'!B115</f>
        <v>83000</v>
      </c>
      <c r="L50" s="32">
        <f t="shared" si="3"/>
        <v>10624</v>
      </c>
      <c r="M50" s="8">
        <v>65</v>
      </c>
    </row>
    <row r="51" spans="1:14" ht="12.95" customHeight="1" thickBot="1" x14ac:dyDescent="0.3">
      <c r="A51" s="50" t="str">
        <f>Опалиха!A51</f>
        <v>Труба проф.120х120х4</v>
      </c>
      <c r="B51" s="12">
        <f>Опалиха!B51</f>
        <v>12</v>
      </c>
      <c r="C51" s="18">
        <f>Опалиха!C51</f>
        <v>14.35</v>
      </c>
      <c r="D51" s="43">
        <f>'1С'!B93</f>
        <v>65000</v>
      </c>
      <c r="E51" s="102" t="s">
        <v>256</v>
      </c>
      <c r="F51" s="9">
        <v>131</v>
      </c>
      <c r="G51" s="4"/>
      <c r="H51" s="49" t="s">
        <v>120</v>
      </c>
      <c r="I51" s="11">
        <v>12</v>
      </c>
      <c r="J51" s="18">
        <v>12.6</v>
      </c>
      <c r="K51" s="42">
        <f>'1С'!B117</f>
        <v>83000</v>
      </c>
      <c r="L51" s="32">
        <f t="shared" si="3"/>
        <v>12616</v>
      </c>
      <c r="M51" s="8">
        <v>76</v>
      </c>
    </row>
    <row r="52" spans="1:14" ht="12.95" customHeight="1" thickBot="1" x14ac:dyDescent="0.3">
      <c r="G52" s="4"/>
      <c r="H52" s="49" t="str">
        <f>Опалиха!H51</f>
        <v>Швеллер ГК 16У</v>
      </c>
      <c r="I52" s="11">
        <f>Опалиха!I51</f>
        <v>12</v>
      </c>
      <c r="J52" s="18">
        <f>Опалиха!J51</f>
        <v>14.6</v>
      </c>
      <c r="K52" s="42">
        <f>'1С'!B119</f>
        <v>83000</v>
      </c>
      <c r="L52" s="97" t="s">
        <v>256</v>
      </c>
      <c r="M52" s="8">
        <v>88</v>
      </c>
    </row>
    <row r="53" spans="1:14" ht="12.95" customHeight="1" x14ac:dyDescent="0.25">
      <c r="A53" s="48" t="s">
        <v>20</v>
      </c>
      <c r="B53" s="10">
        <v>6</v>
      </c>
      <c r="C53" s="14">
        <v>1.28</v>
      </c>
      <c r="D53" s="41">
        <f>'1С'!B56</f>
        <v>67500</v>
      </c>
      <c r="E53" s="33">
        <f t="shared" ref="E53:E58" si="4">ROUNDUP(C53*B53,0)*D53*0.001</f>
        <v>540</v>
      </c>
      <c r="F53" s="7">
        <v>12</v>
      </c>
      <c r="G53" s="4"/>
      <c r="H53" s="49" t="str">
        <f>Опалиха!H52</f>
        <v>Швеллер ГК 18У</v>
      </c>
      <c r="I53" s="11">
        <f>Опалиха!I52</f>
        <v>12</v>
      </c>
      <c r="J53" s="18">
        <f>Опалиха!J52</f>
        <v>16.5</v>
      </c>
      <c r="K53" s="42">
        <f>'1С'!B121</f>
        <v>83000</v>
      </c>
      <c r="L53" s="97" t="s">
        <v>256</v>
      </c>
      <c r="M53" s="8">
        <v>100</v>
      </c>
    </row>
    <row r="54" spans="1:14" ht="12.95" customHeight="1" x14ac:dyDescent="0.25">
      <c r="A54" s="49" t="s">
        <v>21</v>
      </c>
      <c r="B54" s="11">
        <v>6</v>
      </c>
      <c r="C54" s="15">
        <v>1.66</v>
      </c>
      <c r="D54" s="42">
        <f>'1С'!B57</f>
        <v>66000</v>
      </c>
      <c r="E54" s="32">
        <f t="shared" si="4"/>
        <v>660</v>
      </c>
      <c r="F54" s="8">
        <v>16</v>
      </c>
      <c r="G54" s="4"/>
      <c r="H54" s="49" t="str">
        <f>Опалиха!H53</f>
        <v xml:space="preserve">Швеллер ГК 20У </v>
      </c>
      <c r="I54" s="11">
        <f>Опалиха!I53</f>
        <v>12</v>
      </c>
      <c r="J54" s="18">
        <f>Опалиха!J53</f>
        <v>19.100000000000001</v>
      </c>
      <c r="K54" s="42">
        <f>'1С'!B123</f>
        <v>113000</v>
      </c>
      <c r="L54" s="97" t="s">
        <v>256</v>
      </c>
      <c r="M54" s="8">
        <v>113</v>
      </c>
    </row>
    <row r="55" spans="1:14" ht="12.95" customHeight="1" thickBot="1" x14ac:dyDescent="0.3">
      <c r="A55" s="49" t="s">
        <v>22</v>
      </c>
      <c r="B55" s="11">
        <v>6</v>
      </c>
      <c r="C55" s="15">
        <v>2.12</v>
      </c>
      <c r="D55" s="42">
        <f>'1С'!B58</f>
        <v>65500</v>
      </c>
      <c r="E55" s="32">
        <f t="shared" si="4"/>
        <v>851.5</v>
      </c>
      <c r="F55" s="8">
        <v>21</v>
      </c>
      <c r="G55" s="4"/>
      <c r="H55" s="50" t="str">
        <f>Опалиха!H54</f>
        <v xml:space="preserve">Швеллер ГК 24П </v>
      </c>
      <c r="I55" s="12">
        <f>Опалиха!I54</f>
        <v>12</v>
      </c>
      <c r="J55" s="46">
        <f>Опалиха!J54</f>
        <v>24.9</v>
      </c>
      <c r="K55" s="43">
        <f>'1С'!B125</f>
        <v>113000</v>
      </c>
      <c r="L55" s="102" t="s">
        <v>256</v>
      </c>
      <c r="M55" s="9">
        <v>148</v>
      </c>
    </row>
    <row r="56" spans="1:14" ht="12.95" customHeight="1" thickBot="1" x14ac:dyDescent="0.3">
      <c r="A56" s="49" t="s">
        <v>23</v>
      </c>
      <c r="B56" s="11">
        <v>6</v>
      </c>
      <c r="C56" s="15">
        <v>2.73</v>
      </c>
      <c r="D56" s="42">
        <f>'1С'!B59</f>
        <v>65500</v>
      </c>
      <c r="E56" s="32">
        <f t="shared" si="4"/>
        <v>1113.5</v>
      </c>
      <c r="F56" s="8">
        <v>26</v>
      </c>
    </row>
    <row r="57" spans="1:14" ht="12.95" customHeight="1" x14ac:dyDescent="0.25">
      <c r="A57" s="49" t="s">
        <v>69</v>
      </c>
      <c r="B57" s="11">
        <v>6</v>
      </c>
      <c r="C57" s="15">
        <v>3.84</v>
      </c>
      <c r="D57" s="42">
        <f>'1С'!B60</f>
        <v>65000</v>
      </c>
      <c r="E57" s="32">
        <f t="shared" si="4"/>
        <v>1560</v>
      </c>
      <c r="F57" s="8">
        <v>36</v>
      </c>
      <c r="H57" s="79" t="str">
        <f>Опалиха!H56</f>
        <v>Балка 14  ГОСТ 8239-89</v>
      </c>
      <c r="I57" s="77">
        <f>Опалиха!I56</f>
        <v>12</v>
      </c>
      <c r="J57" s="78">
        <f>Опалиха!J56</f>
        <v>14.5</v>
      </c>
      <c r="K57" s="41">
        <f>'1С'!B9</f>
        <v>102000</v>
      </c>
      <c r="L57" s="101" t="s">
        <v>256</v>
      </c>
      <c r="M57" s="7">
        <v>84</v>
      </c>
    </row>
    <row r="58" spans="1:14" ht="12.95" customHeight="1" x14ac:dyDescent="0.25">
      <c r="A58" s="49" t="s">
        <v>65</v>
      </c>
      <c r="B58" s="11">
        <v>12</v>
      </c>
      <c r="C58" s="15">
        <v>4.62</v>
      </c>
      <c r="D58" s="42">
        <f>'1С'!B95</f>
        <v>65000</v>
      </c>
      <c r="E58" s="32">
        <f t="shared" si="4"/>
        <v>3640</v>
      </c>
      <c r="F58" s="8">
        <v>44</v>
      </c>
      <c r="H58" s="83" t="str">
        <f>Опалиха!H57</f>
        <v>Балка 14 Б1</v>
      </c>
      <c r="I58" s="89">
        <f>Опалиха!I57</f>
        <v>12</v>
      </c>
      <c r="J58" s="85">
        <f>Опалиха!J57</f>
        <v>11</v>
      </c>
      <c r="K58" s="86">
        <f>'1С'!B10</f>
        <v>99000</v>
      </c>
      <c r="L58" s="103" t="s">
        <v>256</v>
      </c>
      <c r="M58" s="88">
        <v>65</v>
      </c>
    </row>
    <row r="59" spans="1:14" ht="12.95" customHeight="1" thickBot="1" x14ac:dyDescent="0.3">
      <c r="A59" s="49" t="str">
        <f>Опалиха!A59</f>
        <v>Труба э/св. 76х3,5</v>
      </c>
      <c r="B59" s="11">
        <f>Опалиха!B59</f>
        <v>12</v>
      </c>
      <c r="C59" s="15">
        <f>Опалиха!C59</f>
        <v>6.26</v>
      </c>
      <c r="D59" s="42">
        <f>'1С'!B97</f>
        <v>65000</v>
      </c>
      <c r="E59" s="97" t="s">
        <v>256</v>
      </c>
      <c r="F59" s="8">
        <v>58</v>
      </c>
      <c r="G59" s="4"/>
      <c r="H59" s="58" t="str">
        <f>Опалиха!H58</f>
        <v>Балка 20 Б1</v>
      </c>
      <c r="I59" s="72">
        <f>Опалиха!I58</f>
        <v>12</v>
      </c>
      <c r="J59" s="40">
        <f>Опалиха!J58</f>
        <v>21.5</v>
      </c>
      <c r="K59" s="43">
        <f>'1С'!B11</f>
        <v>84000</v>
      </c>
      <c r="L59" s="102" t="s">
        <v>256</v>
      </c>
      <c r="M59" s="9">
        <v>131</v>
      </c>
    </row>
    <row r="60" spans="1:14" ht="12.95" customHeight="1" thickBot="1" x14ac:dyDescent="0.3">
      <c r="A60" s="74" t="str">
        <f>Опалиха!A60</f>
        <v>Труба э/св. 89х4</v>
      </c>
      <c r="B60" s="11">
        <f>Опалиха!B60</f>
        <v>12</v>
      </c>
      <c r="C60" s="15">
        <f>Опалиха!C60</f>
        <v>8.3800000000000008</v>
      </c>
      <c r="D60" s="42">
        <f>'1С'!B98</f>
        <v>65000</v>
      </c>
      <c r="E60" s="97" t="s">
        <v>256</v>
      </c>
      <c r="F60" s="8">
        <v>78</v>
      </c>
    </row>
    <row r="61" spans="1:14" ht="12.95" customHeight="1" thickBot="1" x14ac:dyDescent="0.3">
      <c r="A61" s="58" t="str">
        <f>Опалиха!A61</f>
        <v>Труба э/св. 108х4</v>
      </c>
      <c r="B61" s="12">
        <f>Опалиха!B61</f>
        <v>12</v>
      </c>
      <c r="C61" s="37">
        <f>Опалиха!C61</f>
        <v>10.26</v>
      </c>
      <c r="D61" s="43">
        <f>'1С'!B99</f>
        <v>65000</v>
      </c>
      <c r="E61" s="104" t="s">
        <v>256</v>
      </c>
      <c r="F61" s="9">
        <v>95</v>
      </c>
      <c r="H61" s="111" t="s">
        <v>64</v>
      </c>
      <c r="I61" s="109"/>
      <c r="J61" s="112"/>
      <c r="K61" s="108" t="s">
        <v>253</v>
      </c>
      <c r="L61" s="109"/>
      <c r="M61" s="110"/>
    </row>
    <row r="62" spans="1:14" ht="12.95" customHeight="1" thickBot="1" x14ac:dyDescent="0.3">
      <c r="H62" s="105" t="s">
        <v>85</v>
      </c>
      <c r="I62" s="106"/>
      <c r="J62" s="107"/>
      <c r="K62" s="106" t="s">
        <v>254</v>
      </c>
      <c r="L62" s="106"/>
      <c r="M62" s="116"/>
    </row>
    <row r="63" spans="1:14" ht="12.75" customHeight="1" x14ac:dyDescent="0.25">
      <c r="N63" s="75"/>
    </row>
    <row r="64" spans="1:14" ht="11.65" customHeight="1" x14ac:dyDescent="0.25"/>
    <row r="65" ht="10.5" customHeight="1" x14ac:dyDescent="0.25"/>
    <row r="66" ht="6.75" customHeight="1" x14ac:dyDescent="0.25"/>
  </sheetData>
  <mergeCells count="39">
    <mergeCell ref="H24:I24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4:I4"/>
    <mergeCell ref="H5:I5"/>
    <mergeCell ref="H6:I6"/>
    <mergeCell ref="H7:I7"/>
    <mergeCell ref="H8:I8"/>
    <mergeCell ref="H62:J62"/>
    <mergeCell ref="K61:M61"/>
    <mergeCell ref="H61:J61"/>
    <mergeCell ref="H26:M26"/>
    <mergeCell ref="K62:M62"/>
    <mergeCell ref="H31:I31"/>
    <mergeCell ref="H32:I32"/>
    <mergeCell ref="H33:I33"/>
    <mergeCell ref="H35:H36"/>
    <mergeCell ref="I35:I36"/>
    <mergeCell ref="J35:J36"/>
    <mergeCell ref="K35:K36"/>
    <mergeCell ref="L35:L36"/>
    <mergeCell ref="M35:M36"/>
  </mergeCells>
  <phoneticPr fontId="16" type="noConversion"/>
  <pageMargins left="0" right="0" top="0" bottom="0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tabSelected="1" showWhiteSpace="0" view="pageBreakPreview" topLeftCell="A25" zoomScaleNormal="100" zoomScaleSheetLayoutView="100" workbookViewId="0">
      <selection activeCell="H46" sqref="H46"/>
    </sheetView>
  </sheetViews>
  <sheetFormatPr defaultColWidth="8.5703125" defaultRowHeight="15" x14ac:dyDescent="0.25"/>
  <cols>
    <col min="1" max="1" width="23.42578125" customWidth="1"/>
    <col min="2" max="2" width="5" customWidth="1"/>
    <col min="3" max="3" width="6.42578125" customWidth="1"/>
    <col min="4" max="4" width="7.42578125" customWidth="1"/>
    <col min="5" max="5" width="9.85546875" customWidth="1"/>
    <col min="6" max="6" width="4.5703125" customWidth="1"/>
    <col min="7" max="7" width="1" customWidth="1"/>
    <col min="8" max="8" width="20.140625" customWidth="1"/>
    <col min="9" max="9" width="5" customWidth="1"/>
    <col min="10" max="10" width="6.28515625" customWidth="1"/>
    <col min="11" max="11" width="7.42578125" customWidth="1"/>
    <col min="12" max="12" width="9.42578125" customWidth="1"/>
    <col min="13" max="13" width="5" customWidth="1"/>
  </cols>
  <sheetData>
    <row r="1" spans="1:13" s="13" customFormat="1" ht="19.5" customHeight="1" x14ac:dyDescent="0.55000000000000004">
      <c r="A1" s="21"/>
      <c r="B1" s="22"/>
      <c r="C1" s="22"/>
      <c r="D1" s="23"/>
      <c r="H1" s="139"/>
      <c r="I1" s="139"/>
      <c r="J1" s="140"/>
      <c r="K1" s="140"/>
      <c r="L1" s="140"/>
      <c r="M1" s="140"/>
    </row>
    <row r="2" spans="1:13" s="13" customFormat="1" ht="21" customHeight="1" x14ac:dyDescent="0.4">
      <c r="A2" s="24"/>
      <c r="B2" s="23"/>
      <c r="D2" s="24"/>
    </row>
    <row r="3" spans="1:13" s="13" customFormat="1" ht="46.5" customHeight="1" thickBot="1" x14ac:dyDescent="0.45">
      <c r="A3" s="25"/>
      <c r="B3" s="26"/>
      <c r="C3" s="27"/>
      <c r="D3" s="27"/>
      <c r="E3" s="28"/>
      <c r="F3" s="29"/>
      <c r="H3" s="30"/>
      <c r="I3" s="30"/>
    </row>
    <row r="4" spans="1:13" ht="33.75" customHeight="1" thickBot="1" x14ac:dyDescent="0.3">
      <c r="A4" s="61" t="s">
        <v>1</v>
      </c>
      <c r="B4" s="59" t="s">
        <v>38</v>
      </c>
      <c r="C4" s="60" t="s">
        <v>91</v>
      </c>
      <c r="D4" s="60" t="s">
        <v>39</v>
      </c>
      <c r="E4" s="60" t="s">
        <v>72</v>
      </c>
      <c r="F4" s="60" t="s">
        <v>90</v>
      </c>
      <c r="G4" s="2"/>
      <c r="H4" s="127" t="s">
        <v>1</v>
      </c>
      <c r="I4" s="128"/>
      <c r="J4" s="60" t="s">
        <v>92</v>
      </c>
      <c r="K4" s="60" t="s">
        <v>39</v>
      </c>
      <c r="L4" s="60" t="s">
        <v>72</v>
      </c>
      <c r="M4" s="60" t="s">
        <v>93</v>
      </c>
    </row>
    <row r="5" spans="1:13" ht="12.95" customHeight="1" x14ac:dyDescent="0.25">
      <c r="A5" s="48" t="s">
        <v>33</v>
      </c>
      <c r="B5" s="77">
        <v>6</v>
      </c>
      <c r="C5" s="6">
        <v>0.23</v>
      </c>
      <c r="D5" s="41">
        <f>'1С'!B2</f>
        <v>63000</v>
      </c>
      <c r="E5" s="33">
        <f t="shared" ref="E5:E10" si="0">ROUNDUP(ROUNDUP(B5*C5,0)*0.001*D5,1)</f>
        <v>126</v>
      </c>
      <c r="F5" s="7">
        <v>3</v>
      </c>
      <c r="G5" s="4"/>
      <c r="H5" s="129" t="s">
        <v>94</v>
      </c>
      <c r="I5" s="130"/>
      <c r="J5" s="14">
        <v>40</v>
      </c>
      <c r="K5" s="41">
        <f>'1С'!B20</f>
        <v>77500</v>
      </c>
      <c r="L5" s="33">
        <f t="shared" ref="L5:L16" si="1">J5*K5*0.001</f>
        <v>3100</v>
      </c>
      <c r="M5" s="7">
        <v>108</v>
      </c>
    </row>
    <row r="6" spans="1:13" ht="12.95" customHeight="1" x14ac:dyDescent="0.25">
      <c r="A6" s="49" t="s">
        <v>24</v>
      </c>
      <c r="B6" s="11">
        <v>6</v>
      </c>
      <c r="C6" s="51">
        <v>0.41499999999999998</v>
      </c>
      <c r="D6" s="42">
        <f>'1С'!B3</f>
        <v>63000</v>
      </c>
      <c r="E6" s="32">
        <f t="shared" si="0"/>
        <v>189</v>
      </c>
      <c r="F6" s="8">
        <v>5</v>
      </c>
      <c r="G6" s="4"/>
      <c r="H6" s="117" t="s">
        <v>95</v>
      </c>
      <c r="I6" s="118"/>
      <c r="J6" s="15">
        <v>33</v>
      </c>
      <c r="K6" s="42">
        <f>'1С'!B21</f>
        <v>77500</v>
      </c>
      <c r="L6" s="32">
        <f t="shared" si="1"/>
        <v>2557.5</v>
      </c>
      <c r="M6" s="8">
        <v>144</v>
      </c>
    </row>
    <row r="7" spans="1:13" ht="12.95" customHeight="1" x14ac:dyDescent="0.25">
      <c r="A7" s="49" t="s">
        <v>2</v>
      </c>
      <c r="B7" s="11">
        <v>11.7</v>
      </c>
      <c r="C7" s="3">
        <v>0.63</v>
      </c>
      <c r="D7" s="42">
        <f>'1С'!B4</f>
        <v>62000</v>
      </c>
      <c r="E7" s="32">
        <f t="shared" si="0"/>
        <v>496</v>
      </c>
      <c r="F7" s="8">
        <v>6</v>
      </c>
      <c r="G7" s="4"/>
      <c r="H7" s="117" t="s">
        <v>96</v>
      </c>
      <c r="I7" s="118"/>
      <c r="J7" s="15">
        <v>51</v>
      </c>
      <c r="K7" s="42">
        <f>'1С'!B22</f>
        <v>77000</v>
      </c>
      <c r="L7" s="32">
        <f t="shared" si="1"/>
        <v>3927</v>
      </c>
      <c r="M7" s="8">
        <v>144</v>
      </c>
    </row>
    <row r="8" spans="1:13" ht="12.95" customHeight="1" x14ac:dyDescent="0.25">
      <c r="A8" s="49" t="s">
        <v>25</v>
      </c>
      <c r="B8" s="11">
        <v>11.7</v>
      </c>
      <c r="C8" s="3">
        <v>0.91</v>
      </c>
      <c r="D8" s="42">
        <f>'1С'!B5</f>
        <v>59000</v>
      </c>
      <c r="E8" s="32">
        <f t="shared" si="0"/>
        <v>649</v>
      </c>
      <c r="F8" s="8">
        <v>9</v>
      </c>
      <c r="G8" s="4"/>
      <c r="H8" s="117" t="s">
        <v>97</v>
      </c>
      <c r="I8" s="118"/>
      <c r="J8" s="15">
        <v>76</v>
      </c>
      <c r="K8" s="42">
        <f>'1С'!B23</f>
        <v>76500</v>
      </c>
      <c r="L8" s="32">
        <f t="shared" si="1"/>
        <v>5814</v>
      </c>
      <c r="M8" s="8">
        <v>216</v>
      </c>
    </row>
    <row r="9" spans="1:13" ht="12.95" customHeight="1" x14ac:dyDescent="0.25">
      <c r="A9" s="49" t="s">
        <v>4</v>
      </c>
      <c r="B9" s="11">
        <v>11.7</v>
      </c>
      <c r="C9" s="3">
        <v>1.25</v>
      </c>
      <c r="D9" s="42">
        <f>'1С'!B6</f>
        <v>59000</v>
      </c>
      <c r="E9" s="32">
        <f t="shared" si="0"/>
        <v>885</v>
      </c>
      <c r="F9" s="8">
        <v>12</v>
      </c>
      <c r="G9" s="4"/>
      <c r="H9" s="117" t="s">
        <v>127</v>
      </c>
      <c r="I9" s="118"/>
      <c r="J9" s="34">
        <v>284</v>
      </c>
      <c r="K9" s="42">
        <f>'1С'!B24</f>
        <v>76300</v>
      </c>
      <c r="L9" s="32">
        <f>J9*K9*0.001</f>
        <v>21669.200000000001</v>
      </c>
      <c r="M9" s="8">
        <v>192</v>
      </c>
    </row>
    <row r="10" spans="1:13" ht="12.95" customHeight="1" x14ac:dyDescent="0.25">
      <c r="A10" s="49" t="s">
        <v>5</v>
      </c>
      <c r="B10" s="11">
        <v>11.7</v>
      </c>
      <c r="C10" s="3">
        <v>1.6</v>
      </c>
      <c r="D10" s="42">
        <f>'1С'!B7</f>
        <v>59000</v>
      </c>
      <c r="E10" s="32">
        <f t="shared" si="0"/>
        <v>1121</v>
      </c>
      <c r="F10" s="8">
        <v>16</v>
      </c>
      <c r="G10" s="4"/>
      <c r="H10" s="117" t="s">
        <v>128</v>
      </c>
      <c r="I10" s="118"/>
      <c r="J10" s="15">
        <v>360</v>
      </c>
      <c r="K10" s="42">
        <f>'1С'!B26</f>
        <v>76300</v>
      </c>
      <c r="L10" s="32">
        <f t="shared" si="1"/>
        <v>27468</v>
      </c>
      <c r="M10" s="8">
        <v>240</v>
      </c>
    </row>
    <row r="11" spans="1:13" ht="12.95" customHeight="1" thickBot="1" x14ac:dyDescent="0.3">
      <c r="A11" s="50" t="s">
        <v>78</v>
      </c>
      <c r="B11" s="12">
        <v>11.7</v>
      </c>
      <c r="C11" s="5">
        <v>2.4900000000000002</v>
      </c>
      <c r="D11" s="43">
        <f>'1С'!B8</f>
        <v>59000</v>
      </c>
      <c r="E11" s="31">
        <f t="shared" ref="E11" si="2">ROUNDUP(ROUNDUP(B11*C11,0)*0.001*D11,1)</f>
        <v>1770</v>
      </c>
      <c r="F11" s="9">
        <v>23</v>
      </c>
      <c r="G11" s="4"/>
      <c r="H11" s="117" t="s">
        <v>132</v>
      </c>
      <c r="I11" s="118"/>
      <c r="J11" s="15">
        <v>432</v>
      </c>
      <c r="K11" s="42">
        <f>'1С'!B28</f>
        <v>76300</v>
      </c>
      <c r="L11" s="32">
        <f t="shared" si="1"/>
        <v>32961.599999999999</v>
      </c>
      <c r="M11" s="8">
        <v>288</v>
      </c>
    </row>
    <row r="12" spans="1:13" ht="12.95" customHeight="1" thickBot="1" x14ac:dyDescent="0.3">
      <c r="G12" s="4"/>
      <c r="H12" s="117" t="s">
        <v>236</v>
      </c>
      <c r="I12" s="118"/>
      <c r="J12" s="15">
        <v>570</v>
      </c>
      <c r="K12" s="42">
        <f>'1С'!B30</f>
        <v>76300</v>
      </c>
      <c r="L12" s="32">
        <f t="shared" si="1"/>
        <v>43491</v>
      </c>
      <c r="M12" s="8">
        <v>384</v>
      </c>
    </row>
    <row r="13" spans="1:13" ht="12.95" customHeight="1" x14ac:dyDescent="0.25">
      <c r="A13" s="48" t="s">
        <v>9</v>
      </c>
      <c r="B13" s="10">
        <v>6</v>
      </c>
      <c r="C13" s="6">
        <v>0.28000000000000003</v>
      </c>
      <c r="D13" s="41">
        <f>'1С'!B14</f>
        <v>64000</v>
      </c>
      <c r="E13" s="33">
        <f>ROUNDUP(ROUNDUP(B13*C13,0)*0.001*D13,1)</f>
        <v>128</v>
      </c>
      <c r="F13" s="7">
        <v>3</v>
      </c>
      <c r="G13" s="4"/>
      <c r="H13" s="117" t="s">
        <v>98</v>
      </c>
      <c r="I13" s="118"/>
      <c r="J13" s="15">
        <v>708</v>
      </c>
      <c r="K13" s="42">
        <f>'1С'!B32</f>
        <v>76300</v>
      </c>
      <c r="L13" s="32">
        <f t="shared" si="1"/>
        <v>54020.4</v>
      </c>
      <c r="M13" s="8">
        <v>480</v>
      </c>
    </row>
    <row r="14" spans="1:13" ht="12.95" customHeight="1" x14ac:dyDescent="0.25">
      <c r="A14" s="49" t="s">
        <v>11</v>
      </c>
      <c r="B14" s="11">
        <v>6</v>
      </c>
      <c r="C14" s="3">
        <v>0.41499999999999998</v>
      </c>
      <c r="D14" s="42">
        <f>'1С'!B15</f>
        <v>66000</v>
      </c>
      <c r="E14" s="32">
        <f>ROUNDUP(ROUNDUP(B14*C14,0)*0.001*D14,1)</f>
        <v>198</v>
      </c>
      <c r="F14" s="8">
        <v>5</v>
      </c>
      <c r="G14" s="4"/>
      <c r="H14" s="131" t="s">
        <v>99</v>
      </c>
      <c r="I14" s="132"/>
      <c r="J14" s="17">
        <v>290</v>
      </c>
      <c r="K14" s="42">
        <f>'1С'!B34</f>
        <v>77000</v>
      </c>
      <c r="L14" s="35">
        <f t="shared" si="1"/>
        <v>22330</v>
      </c>
      <c r="M14" s="36">
        <v>192</v>
      </c>
    </row>
    <row r="15" spans="1:13" ht="12.95" customHeight="1" x14ac:dyDescent="0.25">
      <c r="A15" s="49" t="s">
        <v>12</v>
      </c>
      <c r="B15" s="11">
        <v>6</v>
      </c>
      <c r="C15" s="3">
        <v>0.63</v>
      </c>
      <c r="D15" s="42">
        <f>'1С'!B16</f>
        <v>66000</v>
      </c>
      <c r="E15" s="32">
        <f>ROUNDUP(ROUNDUP(B15*C15,0)*0.001*D15,1)</f>
        <v>264</v>
      </c>
      <c r="F15" s="8">
        <v>6</v>
      </c>
      <c r="G15" s="4"/>
      <c r="H15" s="117" t="s">
        <v>124</v>
      </c>
      <c r="I15" s="118"/>
      <c r="J15" s="52">
        <v>59</v>
      </c>
      <c r="K15" s="42">
        <f>'1С'!B19</f>
        <v>101000</v>
      </c>
      <c r="L15" s="35">
        <f>J15*K15*0.001</f>
        <v>5959</v>
      </c>
      <c r="M15" s="36">
        <v>166</v>
      </c>
    </row>
    <row r="16" spans="1:13" ht="12.95" customHeight="1" x14ac:dyDescent="0.25">
      <c r="A16" s="49" t="s">
        <v>71</v>
      </c>
      <c r="B16" s="11">
        <v>5.85</v>
      </c>
      <c r="C16" s="3">
        <v>0.91</v>
      </c>
      <c r="D16" s="42">
        <f>'1С'!B17</f>
        <v>64000</v>
      </c>
      <c r="E16" s="32">
        <f>ROUNDUP(ROUNDUP(B16*C16,0)*0.001*D16,1)</f>
        <v>384</v>
      </c>
      <c r="F16" s="8">
        <v>9</v>
      </c>
      <c r="G16" s="4"/>
      <c r="H16" s="133" t="s">
        <v>100</v>
      </c>
      <c r="I16" s="134"/>
      <c r="J16" s="17">
        <v>15</v>
      </c>
      <c r="K16" s="42">
        <f>'1С'!B43</f>
        <v>76500</v>
      </c>
      <c r="L16" s="35">
        <f t="shared" si="1"/>
        <v>1147.5</v>
      </c>
      <c r="M16" s="36">
        <v>44</v>
      </c>
    </row>
    <row r="17" spans="1:13" ht="12.95" customHeight="1" thickBot="1" x14ac:dyDescent="0.3">
      <c r="A17" s="50" t="s">
        <v>79</v>
      </c>
      <c r="B17" s="12">
        <v>5.85</v>
      </c>
      <c r="C17" s="5">
        <v>1.25</v>
      </c>
      <c r="D17" s="43">
        <f>'1С'!B18</f>
        <v>66000</v>
      </c>
      <c r="E17" s="31">
        <f>ROUNDUP(ROUNDUP(B17*C17,0)*0.001*D17,1)</f>
        <v>528</v>
      </c>
      <c r="F17" s="9">
        <v>12</v>
      </c>
      <c r="G17" s="4"/>
      <c r="H17" s="133" t="s">
        <v>101</v>
      </c>
      <c r="I17" s="134"/>
      <c r="J17" s="17">
        <v>20</v>
      </c>
      <c r="K17" s="42">
        <f>'1С'!B44</f>
        <v>76500</v>
      </c>
      <c r="L17" s="35">
        <f t="shared" ref="L17:L24" si="3">J17*K17*0.001</f>
        <v>1530</v>
      </c>
      <c r="M17" s="36">
        <v>58</v>
      </c>
    </row>
    <row r="18" spans="1:13" ht="12.95" customHeight="1" thickBot="1" x14ac:dyDescent="0.3">
      <c r="G18" s="4"/>
      <c r="H18" s="133" t="s">
        <v>102</v>
      </c>
      <c r="I18" s="134"/>
      <c r="J18" s="17">
        <v>25</v>
      </c>
      <c r="K18" s="42">
        <f>'1С'!B45</f>
        <v>76500</v>
      </c>
      <c r="L18" s="35">
        <f t="shared" si="3"/>
        <v>1912.5</v>
      </c>
      <c r="M18" s="36">
        <v>72</v>
      </c>
    </row>
    <row r="19" spans="1:13" ht="12.95" customHeight="1" x14ac:dyDescent="0.25">
      <c r="A19" s="48" t="s">
        <v>86</v>
      </c>
      <c r="B19" s="10">
        <v>6</v>
      </c>
      <c r="C19" s="6">
        <v>0.81</v>
      </c>
      <c r="D19" s="41">
        <f>'1С'!B12</f>
        <v>73000</v>
      </c>
      <c r="E19" s="33">
        <f>ROUNDUP(ROUNDUP(B19*C19,0)*0.001*D19,1)</f>
        <v>365</v>
      </c>
      <c r="F19" s="7">
        <v>8</v>
      </c>
      <c r="G19" s="4"/>
      <c r="H19" s="133" t="s">
        <v>103</v>
      </c>
      <c r="I19" s="134"/>
      <c r="J19" s="17">
        <v>30</v>
      </c>
      <c r="K19" s="42">
        <f>'1С'!B46</f>
        <v>74000</v>
      </c>
      <c r="L19" s="35">
        <f t="shared" si="3"/>
        <v>2220</v>
      </c>
      <c r="M19" s="36">
        <v>87</v>
      </c>
    </row>
    <row r="20" spans="1:13" ht="12.95" customHeight="1" thickBot="1" x14ac:dyDescent="0.3">
      <c r="A20" s="50" t="s">
        <v>123</v>
      </c>
      <c r="B20" s="12">
        <v>6</v>
      </c>
      <c r="C20" s="5">
        <v>1.2</v>
      </c>
      <c r="D20" s="43">
        <f>'1С'!B13</f>
        <v>72000</v>
      </c>
      <c r="E20" s="31">
        <f>ROUNDUP(ROUNDUP(B20*C20,0)*0.001*D20,1)</f>
        <v>576</v>
      </c>
      <c r="F20" s="9">
        <v>11</v>
      </c>
      <c r="G20" s="4"/>
      <c r="H20" s="133" t="s">
        <v>104</v>
      </c>
      <c r="I20" s="134"/>
      <c r="J20" s="17">
        <v>35</v>
      </c>
      <c r="K20" s="42">
        <f>'1С'!B47</f>
        <v>76500</v>
      </c>
      <c r="L20" s="35">
        <f t="shared" si="3"/>
        <v>2677.5</v>
      </c>
      <c r="M20" s="36">
        <v>101</v>
      </c>
    </row>
    <row r="21" spans="1:13" ht="12.95" customHeight="1" thickBot="1" x14ac:dyDescent="0.3">
      <c r="A21" s="94"/>
      <c r="B21" s="80"/>
      <c r="C21" s="4"/>
      <c r="D21" s="54"/>
      <c r="E21" s="81"/>
      <c r="F21" s="4"/>
      <c r="G21" s="4"/>
      <c r="H21" s="133" t="s">
        <v>105</v>
      </c>
      <c r="I21" s="134"/>
      <c r="J21" s="52">
        <v>39</v>
      </c>
      <c r="K21" s="42">
        <f>'1С'!B48</f>
        <v>76500</v>
      </c>
      <c r="L21" s="35">
        <f t="shared" si="3"/>
        <v>2983.5</v>
      </c>
      <c r="M21" s="53">
        <v>108</v>
      </c>
    </row>
    <row r="22" spans="1:13" ht="12.95" customHeight="1" x14ac:dyDescent="0.25">
      <c r="A22" s="48" t="s">
        <v>88</v>
      </c>
      <c r="B22" s="77">
        <v>6</v>
      </c>
      <c r="C22" s="6">
        <v>0.8</v>
      </c>
      <c r="D22" s="41">
        <f>'1С'!B52</f>
        <v>78000</v>
      </c>
      <c r="E22" s="33">
        <f>ROUNDUP(ROUNDUP(B22*C22,0)*0.001*D22,1)</f>
        <v>390</v>
      </c>
      <c r="F22" s="7">
        <v>8</v>
      </c>
      <c r="G22" s="4"/>
      <c r="H22" s="133" t="s">
        <v>106</v>
      </c>
      <c r="I22" s="134"/>
      <c r="J22" s="15">
        <v>50</v>
      </c>
      <c r="K22" s="42">
        <f>'1С'!B49</f>
        <v>76500</v>
      </c>
      <c r="L22" s="35">
        <f t="shared" si="3"/>
        <v>3825</v>
      </c>
      <c r="M22" s="8">
        <v>144</v>
      </c>
    </row>
    <row r="23" spans="1:13" ht="12.95" customHeight="1" thickBot="1" x14ac:dyDescent="0.3">
      <c r="A23" s="50" t="s">
        <v>89</v>
      </c>
      <c r="B23" s="82">
        <v>6</v>
      </c>
      <c r="C23" s="5">
        <v>1.3</v>
      </c>
      <c r="D23" s="43">
        <f>'1С'!B53</f>
        <v>76000</v>
      </c>
      <c r="E23" s="31">
        <f>ROUNDUP(ROUNDUP(B23*C23,0)*0.001*D23,1)</f>
        <v>608</v>
      </c>
      <c r="F23" s="9">
        <v>12</v>
      </c>
      <c r="G23" s="4"/>
      <c r="H23" s="133" t="s">
        <v>107</v>
      </c>
      <c r="I23" s="134"/>
      <c r="J23" s="15">
        <v>62</v>
      </c>
      <c r="K23" s="42">
        <f>'1С'!B50</f>
        <v>76500</v>
      </c>
      <c r="L23" s="35">
        <f t="shared" si="3"/>
        <v>4743</v>
      </c>
      <c r="M23" s="8">
        <v>180</v>
      </c>
    </row>
    <row r="24" spans="1:13" ht="12.95" customHeight="1" thickBot="1" x14ac:dyDescent="0.3">
      <c r="G24" s="4"/>
      <c r="H24" s="135" t="s">
        <v>108</v>
      </c>
      <c r="I24" s="136"/>
      <c r="J24" s="37">
        <v>74</v>
      </c>
      <c r="K24" s="43">
        <f>'1С'!B51</f>
        <v>76500</v>
      </c>
      <c r="L24" s="71">
        <f t="shared" si="3"/>
        <v>5661</v>
      </c>
      <c r="M24" s="9">
        <v>216</v>
      </c>
    </row>
    <row r="25" spans="1:13" ht="12.95" customHeight="1" thickBot="1" x14ac:dyDescent="0.3">
      <c r="A25" s="48" t="s">
        <v>240</v>
      </c>
      <c r="B25" s="10">
        <v>6</v>
      </c>
      <c r="C25" s="19">
        <v>0.60499999999999998</v>
      </c>
      <c r="D25" s="41">
        <f>'1С'!B61</f>
        <v>75000</v>
      </c>
      <c r="E25" s="33">
        <f>ROUNDUP(ROUNDUP(B25*C25,0)*0.001*D25,1)</f>
        <v>300</v>
      </c>
      <c r="F25" s="7">
        <v>6</v>
      </c>
      <c r="G25" s="4"/>
      <c r="H25" s="114" t="s">
        <v>82</v>
      </c>
      <c r="I25" s="114"/>
      <c r="J25" s="114"/>
      <c r="K25" s="114"/>
      <c r="L25" s="114"/>
      <c r="M25" s="114"/>
    </row>
    <row r="26" spans="1:13" ht="12.95" customHeight="1" x14ac:dyDescent="0.25">
      <c r="A26" s="49" t="s">
        <v>3</v>
      </c>
      <c r="B26" s="11">
        <v>6</v>
      </c>
      <c r="C26" s="20">
        <v>0.84099999999999997</v>
      </c>
      <c r="D26" s="42">
        <f>'1С'!B63</f>
        <v>77000</v>
      </c>
      <c r="E26" s="32">
        <f>ROUNDUP(ROUNDUP(B26*C26,0)*0.001*D26,1)</f>
        <v>462</v>
      </c>
      <c r="F26" s="8">
        <v>9</v>
      </c>
      <c r="G26" s="4"/>
      <c r="H26" s="137" t="s">
        <v>77</v>
      </c>
      <c r="I26" s="138"/>
      <c r="J26" s="6">
        <v>13</v>
      </c>
      <c r="K26" s="41">
        <f>'1С'!B36</f>
        <v>87000</v>
      </c>
      <c r="L26" s="33">
        <f>J26*K26*0.001</f>
        <v>1131</v>
      </c>
      <c r="M26" s="7">
        <v>36</v>
      </c>
    </row>
    <row r="27" spans="1:13" ht="12.95" customHeight="1" x14ac:dyDescent="0.25">
      <c r="A27" s="49" t="s">
        <v>239</v>
      </c>
      <c r="B27" s="11">
        <v>6</v>
      </c>
      <c r="C27" s="18">
        <v>1.07</v>
      </c>
      <c r="D27" s="42">
        <f>'1С'!B65</f>
        <v>77000</v>
      </c>
      <c r="E27" s="32">
        <f>ROUNDUP(ROUNDUP(B27*C27,0)*0.001*D27,1)</f>
        <v>539</v>
      </c>
      <c r="F27" s="8">
        <v>11</v>
      </c>
      <c r="G27" s="4"/>
      <c r="H27" s="117" t="s">
        <v>73</v>
      </c>
      <c r="I27" s="118"/>
      <c r="J27" s="3">
        <v>18</v>
      </c>
      <c r="K27" s="42">
        <f>'1С'!B37</f>
        <v>86000</v>
      </c>
      <c r="L27" s="32">
        <f>J27*K27*0.001</f>
        <v>1548</v>
      </c>
      <c r="M27" s="8">
        <v>51</v>
      </c>
    </row>
    <row r="28" spans="1:13" ht="12.95" customHeight="1" x14ac:dyDescent="0.25">
      <c r="A28" s="49" t="s">
        <v>6</v>
      </c>
      <c r="B28" s="11">
        <v>6</v>
      </c>
      <c r="C28" s="18">
        <v>1.31</v>
      </c>
      <c r="D28" s="42">
        <f>'1С'!B67</f>
        <v>76000</v>
      </c>
      <c r="E28" s="32">
        <f t="shared" ref="E28" si="4">ROUNDUP(ROUNDUP(B28*C28,0)*0.001*D28,1)</f>
        <v>608</v>
      </c>
      <c r="F28" s="8">
        <v>14</v>
      </c>
      <c r="G28" s="4"/>
      <c r="H28" s="117" t="s">
        <v>80</v>
      </c>
      <c r="I28" s="118"/>
      <c r="J28" s="3">
        <v>21</v>
      </c>
      <c r="K28" s="42">
        <f>'1С'!B38</f>
        <v>84000</v>
      </c>
      <c r="L28" s="32">
        <f>J28*K28*0.001</f>
        <v>1764</v>
      </c>
      <c r="M28" s="8">
        <v>58</v>
      </c>
    </row>
    <row r="29" spans="1:13" ht="12.95" customHeight="1" x14ac:dyDescent="0.25">
      <c r="A29" s="49" t="s">
        <v>258</v>
      </c>
      <c r="B29" s="11">
        <v>6</v>
      </c>
      <c r="C29" s="18">
        <v>1.7</v>
      </c>
      <c r="D29" s="42">
        <f>'1С'!B69</f>
        <v>68000</v>
      </c>
      <c r="E29" s="32">
        <f t="shared" ref="E29" si="5">ROUNDUP(ROUNDUP(B29*C29,0)*0.001*D29,1)</f>
        <v>748</v>
      </c>
      <c r="F29" s="8">
        <v>17</v>
      </c>
      <c r="G29" s="4"/>
      <c r="H29" s="117" t="s">
        <v>74</v>
      </c>
      <c r="I29" s="118"/>
      <c r="J29" s="3">
        <v>26</v>
      </c>
      <c r="K29" s="42">
        <f>'1С'!B39</f>
        <v>84000</v>
      </c>
      <c r="L29" s="32">
        <f t="shared" ref="L29:L30" si="6">J29*K29*0.001</f>
        <v>2184</v>
      </c>
      <c r="M29" s="8">
        <v>72</v>
      </c>
    </row>
    <row r="30" spans="1:13" ht="12.95" customHeight="1" x14ac:dyDescent="0.25">
      <c r="A30" s="49" t="s">
        <v>7</v>
      </c>
      <c r="B30" s="11">
        <v>6</v>
      </c>
      <c r="C30" s="18">
        <v>1.31</v>
      </c>
      <c r="D30" s="42">
        <f>'1С'!B71</f>
        <v>76000</v>
      </c>
      <c r="E30" s="32">
        <f t="shared" ref="E30:E38" si="7">ROUNDUP(ROUNDUP(B30*C30,0)*0.001*D30,1)</f>
        <v>608</v>
      </c>
      <c r="F30" s="8">
        <v>14</v>
      </c>
      <c r="G30" s="4"/>
      <c r="H30" s="117" t="s">
        <v>75</v>
      </c>
      <c r="I30" s="118"/>
      <c r="J30" s="3">
        <v>38</v>
      </c>
      <c r="K30" s="42">
        <f>'1С'!B40</f>
        <v>84000</v>
      </c>
      <c r="L30" s="32">
        <f t="shared" si="6"/>
        <v>3192</v>
      </c>
      <c r="M30" s="8">
        <v>108</v>
      </c>
    </row>
    <row r="31" spans="1:13" ht="12.95" customHeight="1" x14ac:dyDescent="0.25">
      <c r="A31" s="49" t="s">
        <v>257</v>
      </c>
      <c r="B31" s="11">
        <v>6</v>
      </c>
      <c r="C31" s="18">
        <v>1.72</v>
      </c>
      <c r="D31" s="42">
        <f>'1С'!B72</f>
        <v>68000</v>
      </c>
      <c r="E31" s="32">
        <f t="shared" si="7"/>
        <v>748</v>
      </c>
      <c r="F31" s="8">
        <v>17</v>
      </c>
      <c r="G31" s="4"/>
      <c r="H31" s="117" t="s">
        <v>81</v>
      </c>
      <c r="I31" s="118"/>
      <c r="J31" s="3">
        <v>47</v>
      </c>
      <c r="K31" s="42">
        <f>'1С'!B41</f>
        <v>84000</v>
      </c>
      <c r="L31" s="32">
        <f t="shared" ref="L31" si="8">J31*K31*0.001</f>
        <v>3948</v>
      </c>
      <c r="M31" s="8">
        <v>137</v>
      </c>
    </row>
    <row r="32" spans="1:13" ht="12.95" customHeight="1" thickBot="1" x14ac:dyDescent="0.3">
      <c r="A32" s="49" t="s">
        <v>10</v>
      </c>
      <c r="B32" s="11">
        <v>6</v>
      </c>
      <c r="C32" s="18">
        <v>1.43</v>
      </c>
      <c r="D32" s="42">
        <f>'1С'!B73</f>
        <v>76000</v>
      </c>
      <c r="E32" s="32">
        <f t="shared" si="7"/>
        <v>684</v>
      </c>
      <c r="F32" s="8">
        <v>14</v>
      </c>
      <c r="G32" s="4"/>
      <c r="H32" s="119" t="s">
        <v>76</v>
      </c>
      <c r="I32" s="120"/>
      <c r="J32" s="5">
        <v>50</v>
      </c>
      <c r="K32" s="43">
        <f>'1С'!B42</f>
        <v>84000</v>
      </c>
      <c r="L32" s="31">
        <f t="shared" ref="L32" si="9">J32*K32*0.001</f>
        <v>4200</v>
      </c>
      <c r="M32" s="9">
        <v>144</v>
      </c>
    </row>
    <row r="33" spans="1:13" ht="12.95" customHeight="1" thickBot="1" x14ac:dyDescent="0.3">
      <c r="A33" s="49" t="s">
        <v>255</v>
      </c>
      <c r="B33" s="11">
        <v>6</v>
      </c>
      <c r="C33" s="18">
        <v>1.78</v>
      </c>
      <c r="D33" s="42">
        <f>'1С'!B74</f>
        <v>76000</v>
      </c>
      <c r="E33" s="32">
        <f t="shared" si="7"/>
        <v>836</v>
      </c>
      <c r="F33" s="8">
        <v>17</v>
      </c>
      <c r="G33" s="4"/>
    </row>
    <row r="34" spans="1:13" ht="12.95" customHeight="1" x14ac:dyDescent="0.25">
      <c r="A34" s="49" t="s">
        <v>13</v>
      </c>
      <c r="B34" s="11">
        <v>6</v>
      </c>
      <c r="C34" s="18">
        <v>2.33</v>
      </c>
      <c r="D34" s="42">
        <f>'1С'!B76</f>
        <v>68000</v>
      </c>
      <c r="E34" s="32">
        <f t="shared" si="7"/>
        <v>952</v>
      </c>
      <c r="F34" s="8">
        <v>22</v>
      </c>
      <c r="G34" s="4"/>
      <c r="H34" s="121" t="s">
        <v>1</v>
      </c>
      <c r="I34" s="123" t="s">
        <v>38</v>
      </c>
      <c r="J34" s="123" t="s">
        <v>91</v>
      </c>
      <c r="K34" s="123" t="s">
        <v>39</v>
      </c>
      <c r="L34" s="123" t="s">
        <v>72</v>
      </c>
      <c r="M34" s="125" t="s">
        <v>90</v>
      </c>
    </row>
    <row r="35" spans="1:13" ht="12.95" customHeight="1" thickBot="1" x14ac:dyDescent="0.3">
      <c r="A35" s="49" t="s">
        <v>14</v>
      </c>
      <c r="B35" s="11">
        <v>6</v>
      </c>
      <c r="C35" s="18">
        <v>1.67</v>
      </c>
      <c r="D35" s="42">
        <f>'1С'!B77</f>
        <v>76000</v>
      </c>
      <c r="E35" s="32">
        <f t="shared" si="7"/>
        <v>836</v>
      </c>
      <c r="F35" s="8">
        <v>16</v>
      </c>
      <c r="G35" s="4"/>
      <c r="H35" s="122"/>
      <c r="I35" s="124"/>
      <c r="J35" s="124"/>
      <c r="K35" s="124"/>
      <c r="L35" s="124"/>
      <c r="M35" s="126"/>
    </row>
    <row r="36" spans="1:13" ht="12.95" customHeight="1" x14ac:dyDescent="0.25">
      <c r="A36" s="49" t="s">
        <v>34</v>
      </c>
      <c r="B36" s="11">
        <v>6</v>
      </c>
      <c r="C36" s="18">
        <v>2.17</v>
      </c>
      <c r="D36" s="42">
        <f>'1С'!B78</f>
        <v>68000</v>
      </c>
      <c r="E36" s="32">
        <f t="shared" si="7"/>
        <v>952</v>
      </c>
      <c r="F36" s="8">
        <v>21</v>
      </c>
      <c r="G36" s="4"/>
      <c r="H36" s="93" t="s">
        <v>109</v>
      </c>
      <c r="I36" s="10">
        <v>6</v>
      </c>
      <c r="J36" s="76">
        <v>1.5</v>
      </c>
      <c r="K36" s="41">
        <f>'1С'!B100</f>
        <v>75000</v>
      </c>
      <c r="L36" s="33">
        <f t="shared" ref="L36:L44" si="10">ROUNDUP(I36*J36,0)*0.001*K36</f>
        <v>675.00000000000011</v>
      </c>
      <c r="M36" s="90">
        <v>15</v>
      </c>
    </row>
    <row r="37" spans="1:13" ht="12.95" customHeight="1" x14ac:dyDescent="0.25">
      <c r="A37" s="49" t="s">
        <v>15</v>
      </c>
      <c r="B37" s="11">
        <v>6</v>
      </c>
      <c r="C37" s="18">
        <v>2.96</v>
      </c>
      <c r="D37" s="42">
        <f>'1С'!B79</f>
        <v>68000</v>
      </c>
      <c r="E37" s="32">
        <f t="shared" si="7"/>
        <v>1224</v>
      </c>
      <c r="F37" s="8">
        <v>28</v>
      </c>
      <c r="G37" s="4"/>
      <c r="H37" s="49" t="s">
        <v>110</v>
      </c>
      <c r="I37" s="11">
        <v>6</v>
      </c>
      <c r="J37" s="15">
        <v>1.98</v>
      </c>
      <c r="K37" s="42">
        <f>'1С'!B101</f>
        <v>75000</v>
      </c>
      <c r="L37" s="87">
        <f t="shared" si="10"/>
        <v>900</v>
      </c>
      <c r="M37" s="91">
        <v>18</v>
      </c>
    </row>
    <row r="38" spans="1:13" ht="12.95" customHeight="1" x14ac:dyDescent="0.25">
      <c r="A38" s="49" t="s">
        <v>67</v>
      </c>
      <c r="B38" s="11">
        <v>6</v>
      </c>
      <c r="C38" s="18">
        <v>4.3099999999999996</v>
      </c>
      <c r="D38" s="42">
        <f>'1С'!B80</f>
        <v>65000</v>
      </c>
      <c r="E38" s="32">
        <f t="shared" si="7"/>
        <v>1690</v>
      </c>
      <c r="F38" s="8">
        <v>40</v>
      </c>
      <c r="H38" s="49" t="s">
        <v>111</v>
      </c>
      <c r="I38" s="11">
        <v>12</v>
      </c>
      <c r="J38" s="15">
        <v>2.62</v>
      </c>
      <c r="K38" s="42">
        <f>'1С'!B102</f>
        <v>68000</v>
      </c>
      <c r="L38" s="32">
        <f t="shared" si="10"/>
        <v>2176</v>
      </c>
      <c r="M38" s="91">
        <v>23</v>
      </c>
    </row>
    <row r="39" spans="1:13" ht="12.95" customHeight="1" x14ac:dyDescent="0.25">
      <c r="A39" s="49" t="s">
        <v>26</v>
      </c>
      <c r="B39" s="11">
        <v>6</v>
      </c>
      <c r="C39" s="18">
        <v>2.65</v>
      </c>
      <c r="D39" s="42">
        <f>'1С'!B81</f>
        <v>68000</v>
      </c>
      <c r="E39" s="32">
        <f t="shared" ref="E39:E51" si="11">ROUNDUP(ROUNDUP(B39*C39,0)*0.001*D39,1)</f>
        <v>1088</v>
      </c>
      <c r="F39" s="8">
        <v>26</v>
      </c>
      <c r="H39" s="49" t="s">
        <v>112</v>
      </c>
      <c r="I39" s="11">
        <v>12</v>
      </c>
      <c r="J39" s="15">
        <v>3.25</v>
      </c>
      <c r="K39" s="42">
        <f>'1С'!B103</f>
        <v>68000</v>
      </c>
      <c r="L39" s="32">
        <f t="shared" si="10"/>
        <v>2652</v>
      </c>
      <c r="M39" s="91">
        <v>29</v>
      </c>
    </row>
    <row r="40" spans="1:13" ht="12.95" customHeight="1" x14ac:dyDescent="0.25">
      <c r="A40" s="49" t="s">
        <v>27</v>
      </c>
      <c r="B40" s="11">
        <v>6</v>
      </c>
      <c r="C40" s="18">
        <v>2.96</v>
      </c>
      <c r="D40" s="42">
        <f>'1С'!B82</f>
        <v>68000</v>
      </c>
      <c r="E40" s="32">
        <f t="shared" si="11"/>
        <v>1224</v>
      </c>
      <c r="F40" s="8">
        <v>28</v>
      </c>
      <c r="H40" s="49" t="s">
        <v>113</v>
      </c>
      <c r="I40" s="11">
        <v>12</v>
      </c>
      <c r="J40" s="15">
        <v>4.87</v>
      </c>
      <c r="K40" s="42">
        <f>'1С'!B104</f>
        <v>68000</v>
      </c>
      <c r="L40" s="32">
        <f t="shared" si="10"/>
        <v>4012.0000000000005</v>
      </c>
      <c r="M40" s="91">
        <v>30</v>
      </c>
    </row>
    <row r="41" spans="1:13" ht="12.95" customHeight="1" x14ac:dyDescent="0.25">
      <c r="A41" s="49" t="s">
        <v>35</v>
      </c>
      <c r="B41" s="55">
        <v>6</v>
      </c>
      <c r="C41" s="56">
        <v>4.3</v>
      </c>
      <c r="D41" s="42">
        <f>'1С'!B83</f>
        <v>65000</v>
      </c>
      <c r="E41" s="32">
        <f t="shared" si="11"/>
        <v>1690</v>
      </c>
      <c r="F41" s="8">
        <v>40</v>
      </c>
      <c r="H41" s="49" t="s">
        <v>114</v>
      </c>
      <c r="I41" s="11">
        <v>12</v>
      </c>
      <c r="J41" s="15">
        <v>5.8</v>
      </c>
      <c r="K41" s="42">
        <f>'1С'!B105</f>
        <v>75000</v>
      </c>
      <c r="L41" s="32">
        <f t="shared" si="10"/>
        <v>5250.0000000000009</v>
      </c>
      <c r="M41" s="91">
        <v>36</v>
      </c>
    </row>
    <row r="42" spans="1:13" ht="12.95" customHeight="1" x14ac:dyDescent="0.25">
      <c r="A42" s="49" t="s">
        <v>28</v>
      </c>
      <c r="B42" s="11">
        <v>6</v>
      </c>
      <c r="C42" s="18">
        <v>3.59</v>
      </c>
      <c r="D42" s="42">
        <f>'1С'!B84</f>
        <v>68000</v>
      </c>
      <c r="E42" s="32">
        <f t="shared" si="11"/>
        <v>1496</v>
      </c>
      <c r="F42" s="8">
        <v>34</v>
      </c>
      <c r="H42" s="49" t="s">
        <v>115</v>
      </c>
      <c r="I42" s="11">
        <v>12</v>
      </c>
      <c r="J42" s="15">
        <v>8.34</v>
      </c>
      <c r="K42" s="42">
        <f>'1С'!B106</f>
        <v>75000</v>
      </c>
      <c r="L42" s="32">
        <f t="shared" si="10"/>
        <v>7575.0000000000009</v>
      </c>
      <c r="M42" s="91">
        <v>52</v>
      </c>
    </row>
    <row r="43" spans="1:13" ht="12.95" customHeight="1" x14ac:dyDescent="0.25">
      <c r="A43" s="57" t="s">
        <v>36</v>
      </c>
      <c r="B43" s="55">
        <v>6</v>
      </c>
      <c r="C43" s="56">
        <v>5.25</v>
      </c>
      <c r="D43" s="42">
        <f>'1С'!B85</f>
        <v>65000</v>
      </c>
      <c r="E43" s="32">
        <f t="shared" si="11"/>
        <v>2080</v>
      </c>
      <c r="F43" s="8">
        <v>50</v>
      </c>
      <c r="G43" s="4"/>
      <c r="H43" s="49" t="s">
        <v>116</v>
      </c>
      <c r="I43" s="11">
        <v>12</v>
      </c>
      <c r="J43" s="15">
        <v>10.79</v>
      </c>
      <c r="K43" s="42">
        <f>'1С'!B107</f>
        <v>75000</v>
      </c>
      <c r="L43" s="32">
        <f t="shared" si="10"/>
        <v>9750</v>
      </c>
      <c r="M43" s="91">
        <v>66</v>
      </c>
    </row>
    <row r="44" spans="1:13" ht="12.95" customHeight="1" thickBot="1" x14ac:dyDescent="0.3">
      <c r="A44" s="49" t="s">
        <v>16</v>
      </c>
      <c r="B44" s="11">
        <v>6</v>
      </c>
      <c r="C44" s="18">
        <v>3.59</v>
      </c>
      <c r="D44" s="42">
        <f>'1С'!B86</f>
        <v>68000</v>
      </c>
      <c r="E44" s="32">
        <f t="shared" si="11"/>
        <v>1496</v>
      </c>
      <c r="F44" s="8">
        <v>34</v>
      </c>
      <c r="G44" s="4"/>
      <c r="H44" s="50" t="s">
        <v>117</v>
      </c>
      <c r="I44" s="12">
        <v>12</v>
      </c>
      <c r="J44" s="46">
        <v>15.53</v>
      </c>
      <c r="K44" s="43">
        <f>'1С'!B108</f>
        <v>75000</v>
      </c>
      <c r="L44" s="31">
        <f t="shared" si="10"/>
        <v>14025</v>
      </c>
      <c r="M44" s="92">
        <v>95</v>
      </c>
    </row>
    <row r="45" spans="1:13" ht="12.95" customHeight="1" thickBot="1" x14ac:dyDescent="0.3">
      <c r="A45" s="49" t="s">
        <v>17</v>
      </c>
      <c r="B45" s="11">
        <v>6</v>
      </c>
      <c r="C45" s="18">
        <v>4.84</v>
      </c>
      <c r="D45" s="42">
        <f>'1С'!B87</f>
        <v>68000</v>
      </c>
      <c r="E45" s="32">
        <f>ROUNDUP(ROUNDUP(B45*C45,0)*0.001*D45,1)</f>
        <v>2040</v>
      </c>
      <c r="F45" s="8">
        <v>45</v>
      </c>
      <c r="G45" s="4"/>
    </row>
    <row r="46" spans="1:13" ht="12.95" customHeight="1" x14ac:dyDescent="0.25">
      <c r="A46" s="49" t="s">
        <v>29</v>
      </c>
      <c r="B46" s="11">
        <v>6</v>
      </c>
      <c r="C46" s="18">
        <v>7.13</v>
      </c>
      <c r="D46" s="42">
        <f>'1С'!B88</f>
        <v>65000</v>
      </c>
      <c r="E46" s="32">
        <f t="shared" si="11"/>
        <v>2795</v>
      </c>
      <c r="F46" s="8">
        <v>66</v>
      </c>
      <c r="G46" s="4"/>
      <c r="H46" s="48" t="s">
        <v>259</v>
      </c>
      <c r="I46" s="10">
        <v>12</v>
      </c>
      <c r="J46" s="14">
        <v>6.1</v>
      </c>
      <c r="K46" s="41">
        <f>'1С'!B109</f>
        <v>78000</v>
      </c>
      <c r="L46" s="33">
        <f t="shared" ref="L46:L53" si="12">ROUNDUP(J46*I46,0)*K46*0.001</f>
        <v>5772</v>
      </c>
      <c r="M46" s="7">
        <v>38</v>
      </c>
    </row>
    <row r="47" spans="1:13" ht="12.95" customHeight="1" x14ac:dyDescent="0.25">
      <c r="A47" s="49" t="s">
        <v>18</v>
      </c>
      <c r="B47" s="11">
        <v>6</v>
      </c>
      <c r="C47" s="18">
        <v>6.66</v>
      </c>
      <c r="D47" s="42">
        <f>'1С'!B92</f>
        <v>65000</v>
      </c>
      <c r="E47" s="32">
        <f t="shared" si="11"/>
        <v>2600</v>
      </c>
      <c r="F47" s="8">
        <v>62</v>
      </c>
      <c r="G47" s="4"/>
      <c r="H47" s="49" t="s">
        <v>129</v>
      </c>
      <c r="I47" s="11">
        <v>12</v>
      </c>
      <c r="J47" s="15">
        <v>7.3</v>
      </c>
      <c r="K47" s="42">
        <f>'1С'!B111</f>
        <v>78000</v>
      </c>
      <c r="L47" s="32">
        <f t="shared" si="12"/>
        <v>6864</v>
      </c>
      <c r="M47" s="8">
        <v>44</v>
      </c>
    </row>
    <row r="48" spans="1:13" ht="12.95" customHeight="1" x14ac:dyDescent="0.25">
      <c r="A48" s="49" t="s">
        <v>19</v>
      </c>
      <c r="B48" s="11">
        <v>12</v>
      </c>
      <c r="C48" s="18">
        <v>9.02</v>
      </c>
      <c r="D48" s="42">
        <f>'1С'!B90</f>
        <v>65000</v>
      </c>
      <c r="E48" s="32">
        <f t="shared" si="11"/>
        <v>7085</v>
      </c>
      <c r="F48" s="8">
        <v>83</v>
      </c>
      <c r="G48" s="4"/>
      <c r="H48" s="49" t="s">
        <v>229</v>
      </c>
      <c r="I48" s="11">
        <v>12</v>
      </c>
      <c r="J48" s="18">
        <v>9</v>
      </c>
      <c r="K48" s="42">
        <f>'1С'!B113</f>
        <v>78000</v>
      </c>
      <c r="L48" s="32">
        <f t="shared" si="12"/>
        <v>8424</v>
      </c>
      <c r="M48" s="8">
        <v>53</v>
      </c>
    </row>
    <row r="49" spans="1:13" ht="12.95" customHeight="1" x14ac:dyDescent="0.25">
      <c r="A49" s="49" t="s">
        <v>30</v>
      </c>
      <c r="B49" s="11">
        <v>12</v>
      </c>
      <c r="C49" s="18">
        <v>11.84</v>
      </c>
      <c r="D49" s="42">
        <f>'1С'!B91</f>
        <v>65000</v>
      </c>
      <c r="E49" s="32">
        <f t="shared" si="11"/>
        <v>9295</v>
      </c>
      <c r="F49" s="8">
        <v>110</v>
      </c>
      <c r="G49" s="4"/>
      <c r="H49" s="49" t="s">
        <v>133</v>
      </c>
      <c r="I49" s="11">
        <v>12</v>
      </c>
      <c r="J49" s="18">
        <v>10.6</v>
      </c>
      <c r="K49" s="42">
        <f>'1С'!B115</f>
        <v>83000</v>
      </c>
      <c r="L49" s="32">
        <f t="shared" si="12"/>
        <v>10624</v>
      </c>
      <c r="M49" s="8">
        <v>65</v>
      </c>
    </row>
    <row r="50" spans="1:13" ht="12.95" customHeight="1" x14ac:dyDescent="0.25">
      <c r="A50" s="49" t="s">
        <v>31</v>
      </c>
      <c r="B50" s="11">
        <v>12</v>
      </c>
      <c r="C50" s="39">
        <v>11.84</v>
      </c>
      <c r="D50" s="42">
        <f>'1С'!B94</f>
        <v>65000</v>
      </c>
      <c r="E50" s="32">
        <f t="shared" si="11"/>
        <v>9295</v>
      </c>
      <c r="F50" s="8">
        <v>108</v>
      </c>
      <c r="G50" s="4"/>
      <c r="H50" s="49" t="s">
        <v>126</v>
      </c>
      <c r="I50" s="11">
        <v>12</v>
      </c>
      <c r="J50" s="18">
        <v>12.6</v>
      </c>
      <c r="K50" s="42">
        <f>'1С'!B117</f>
        <v>83000</v>
      </c>
      <c r="L50" s="32">
        <f t="shared" si="12"/>
        <v>12616</v>
      </c>
      <c r="M50" s="8">
        <v>76</v>
      </c>
    </row>
    <row r="51" spans="1:13" ht="12.95" customHeight="1" thickBot="1" x14ac:dyDescent="0.3">
      <c r="A51" s="50" t="s">
        <v>32</v>
      </c>
      <c r="B51" s="12">
        <v>12</v>
      </c>
      <c r="C51" s="40">
        <v>14.35</v>
      </c>
      <c r="D51" s="43">
        <f>'1С'!B93</f>
        <v>65000</v>
      </c>
      <c r="E51" s="31">
        <f t="shared" si="11"/>
        <v>11245</v>
      </c>
      <c r="F51" s="9">
        <v>131</v>
      </c>
      <c r="G51" s="4"/>
      <c r="H51" s="49" t="s">
        <v>125</v>
      </c>
      <c r="I51" s="11">
        <v>12</v>
      </c>
      <c r="J51" s="18">
        <v>14.6</v>
      </c>
      <c r="K51" s="42">
        <f>'1С'!B119</f>
        <v>83000</v>
      </c>
      <c r="L51" s="32">
        <f t="shared" si="12"/>
        <v>14608</v>
      </c>
      <c r="M51" s="8">
        <v>88</v>
      </c>
    </row>
    <row r="52" spans="1:13" ht="12.95" customHeight="1" thickBot="1" x14ac:dyDescent="0.3">
      <c r="G52" s="4"/>
      <c r="H52" s="49" t="s">
        <v>232</v>
      </c>
      <c r="I52" s="11">
        <v>12</v>
      </c>
      <c r="J52" s="18">
        <v>16.5</v>
      </c>
      <c r="K52" s="42">
        <f>'1С'!B121</f>
        <v>83000</v>
      </c>
      <c r="L52" s="32">
        <f t="shared" si="12"/>
        <v>16434</v>
      </c>
      <c r="M52" s="8">
        <v>100</v>
      </c>
    </row>
    <row r="53" spans="1:13" ht="12.95" customHeight="1" x14ac:dyDescent="0.25">
      <c r="A53" s="48" t="s">
        <v>20</v>
      </c>
      <c r="B53" s="10">
        <v>6</v>
      </c>
      <c r="C53" s="14">
        <v>1.28</v>
      </c>
      <c r="D53" s="41">
        <f>'1С'!B56</f>
        <v>67500</v>
      </c>
      <c r="E53" s="33">
        <f t="shared" ref="E53:E60" si="13">ROUNDUP(C53*B53,0)*D53*0.001</f>
        <v>540</v>
      </c>
      <c r="F53" s="7">
        <v>12</v>
      </c>
      <c r="G53" s="4"/>
      <c r="H53" s="49" t="s">
        <v>121</v>
      </c>
      <c r="I53" s="11">
        <v>12</v>
      </c>
      <c r="J53" s="18">
        <v>19.100000000000001</v>
      </c>
      <c r="K53" s="42">
        <f>'1С'!B123</f>
        <v>113000</v>
      </c>
      <c r="L53" s="32">
        <f t="shared" si="12"/>
        <v>25990</v>
      </c>
      <c r="M53" s="8">
        <v>113</v>
      </c>
    </row>
    <row r="54" spans="1:13" ht="12.95" customHeight="1" thickBot="1" x14ac:dyDescent="0.3">
      <c r="A54" s="49" t="s">
        <v>21</v>
      </c>
      <c r="B54" s="11">
        <v>6</v>
      </c>
      <c r="C54" s="15">
        <v>1.66</v>
      </c>
      <c r="D54" s="42">
        <f>'1С'!B57</f>
        <v>66000</v>
      </c>
      <c r="E54" s="32">
        <f t="shared" si="13"/>
        <v>660</v>
      </c>
      <c r="F54" s="8">
        <v>16</v>
      </c>
      <c r="G54" s="4"/>
      <c r="H54" s="50" t="s">
        <v>122</v>
      </c>
      <c r="I54" s="12">
        <v>12</v>
      </c>
      <c r="J54" s="46">
        <v>24.9</v>
      </c>
      <c r="K54" s="43">
        <f>'1С'!B125</f>
        <v>113000</v>
      </c>
      <c r="L54" s="31">
        <f t="shared" ref="L54" si="14">ROUNDUP(J54*I54,0)*K54*0.001</f>
        <v>33787</v>
      </c>
      <c r="M54" s="9">
        <v>148</v>
      </c>
    </row>
    <row r="55" spans="1:13" ht="12.95" customHeight="1" thickBot="1" x14ac:dyDescent="0.3">
      <c r="A55" s="49" t="s">
        <v>22</v>
      </c>
      <c r="B55" s="11">
        <v>6</v>
      </c>
      <c r="C55" s="15">
        <v>2.12</v>
      </c>
      <c r="D55" s="42">
        <f>'1С'!B58</f>
        <v>65500</v>
      </c>
      <c r="E55" s="32">
        <f t="shared" si="13"/>
        <v>851.5</v>
      </c>
      <c r="F55" s="8">
        <v>21</v>
      </c>
    </row>
    <row r="56" spans="1:13" ht="12.95" customHeight="1" x14ac:dyDescent="0.25">
      <c r="A56" s="49" t="s">
        <v>23</v>
      </c>
      <c r="B56" s="11">
        <v>6</v>
      </c>
      <c r="C56" s="15">
        <v>2.73</v>
      </c>
      <c r="D56" s="42">
        <f>'1С'!B59</f>
        <v>65500</v>
      </c>
      <c r="E56" s="32">
        <f t="shared" si="13"/>
        <v>1113.5</v>
      </c>
      <c r="F56" s="8">
        <v>26</v>
      </c>
      <c r="H56" s="79" t="str">
        <f>'1С'!A9</f>
        <v>Балка 14  ГОСТ 8239-89</v>
      </c>
      <c r="I56" s="6">
        <v>12</v>
      </c>
      <c r="J56" s="78">
        <v>14.5</v>
      </c>
      <c r="K56" s="41">
        <f>'1С'!B9</f>
        <v>102000</v>
      </c>
      <c r="L56" s="33">
        <f>ROUNDUP(J56*I56,0)*K56*0.001</f>
        <v>17748</v>
      </c>
      <c r="M56" s="7">
        <v>84</v>
      </c>
    </row>
    <row r="57" spans="1:13" ht="12.95" customHeight="1" x14ac:dyDescent="0.25">
      <c r="A57" s="49" t="s">
        <v>69</v>
      </c>
      <c r="B57" s="11">
        <v>6</v>
      </c>
      <c r="C57" s="15">
        <v>3.84</v>
      </c>
      <c r="D57" s="42">
        <f>'1С'!B60</f>
        <v>65000</v>
      </c>
      <c r="E57" s="32">
        <f t="shared" si="13"/>
        <v>1560</v>
      </c>
      <c r="F57" s="8">
        <v>36</v>
      </c>
      <c r="H57" s="83" t="str">
        <f>'1С'!A10</f>
        <v>Балка 14 Б1</v>
      </c>
      <c r="I57" s="84">
        <v>12</v>
      </c>
      <c r="J57" s="85">
        <v>11</v>
      </c>
      <c r="K57" s="86">
        <f>'1С'!B10</f>
        <v>99000</v>
      </c>
      <c r="L57" s="87">
        <f>ROUNDUP(J57*I57,0)*K57*0.001</f>
        <v>13068</v>
      </c>
      <c r="M57" s="88">
        <v>65</v>
      </c>
    </row>
    <row r="58" spans="1:13" ht="12.95" customHeight="1" thickBot="1" x14ac:dyDescent="0.3">
      <c r="A58" s="49" t="s">
        <v>65</v>
      </c>
      <c r="B58" s="11">
        <v>6</v>
      </c>
      <c r="C58" s="15">
        <v>4.62</v>
      </c>
      <c r="D58" s="42">
        <f>'1С'!B95</f>
        <v>65000</v>
      </c>
      <c r="E58" s="32">
        <f t="shared" si="13"/>
        <v>1820</v>
      </c>
      <c r="F58" s="8">
        <v>44</v>
      </c>
      <c r="H58" s="58" t="str">
        <f>'1С'!A11</f>
        <v>Балка 20 Б1</v>
      </c>
      <c r="I58" s="5">
        <v>12</v>
      </c>
      <c r="J58" s="5">
        <v>21.5</v>
      </c>
      <c r="K58" s="43">
        <f>'1С'!B11</f>
        <v>84000</v>
      </c>
      <c r="L58" s="31">
        <f>ROUNDUP(J58*I58,0)*K58*0.001</f>
        <v>21672</v>
      </c>
      <c r="M58" s="9">
        <v>131</v>
      </c>
    </row>
    <row r="59" spans="1:13" ht="12.95" customHeight="1" thickBot="1" x14ac:dyDescent="0.3">
      <c r="A59" s="49" t="s">
        <v>66</v>
      </c>
      <c r="B59" s="11">
        <v>12</v>
      </c>
      <c r="C59" s="15">
        <v>6.26</v>
      </c>
      <c r="D59" s="42">
        <f>'1С'!B97</f>
        <v>65000</v>
      </c>
      <c r="E59" s="32">
        <f t="shared" si="13"/>
        <v>4940</v>
      </c>
      <c r="F59" s="8">
        <v>58</v>
      </c>
    </row>
    <row r="60" spans="1:13" ht="12.95" customHeight="1" x14ac:dyDescent="0.25">
      <c r="A60" s="49" t="s">
        <v>70</v>
      </c>
      <c r="B60" s="38">
        <v>12</v>
      </c>
      <c r="C60" s="3">
        <v>8.3800000000000008</v>
      </c>
      <c r="D60" s="42">
        <f>'1С'!B98</f>
        <v>65000</v>
      </c>
      <c r="E60" s="32">
        <f t="shared" si="13"/>
        <v>6565</v>
      </c>
      <c r="F60" s="8">
        <v>78</v>
      </c>
      <c r="H60" s="111" t="s">
        <v>64</v>
      </c>
      <c r="I60" s="109"/>
      <c r="J60" s="112"/>
      <c r="K60" s="108" t="s">
        <v>253</v>
      </c>
      <c r="L60" s="109"/>
      <c r="M60" s="110"/>
    </row>
    <row r="61" spans="1:13" ht="12.95" customHeight="1" thickBot="1" x14ac:dyDescent="0.3">
      <c r="A61" s="50" t="s">
        <v>68</v>
      </c>
      <c r="B61" s="72">
        <v>12</v>
      </c>
      <c r="C61" s="5">
        <v>10.26</v>
      </c>
      <c r="D61" s="43">
        <f>'1С'!B99</f>
        <v>65000</v>
      </c>
      <c r="E61" s="31">
        <f>ROUNDUP(C61*B61,0)*D61*0.001</f>
        <v>8060</v>
      </c>
      <c r="F61" s="9">
        <v>95</v>
      </c>
      <c r="H61" s="105" t="s">
        <v>85</v>
      </c>
      <c r="I61" s="106"/>
      <c r="J61" s="107"/>
      <c r="K61" s="106" t="s">
        <v>254</v>
      </c>
      <c r="L61" s="106"/>
      <c r="M61" s="116"/>
    </row>
    <row r="62" spans="1:13" ht="11.45" customHeight="1" x14ac:dyDescent="0.25"/>
    <row r="63" spans="1:13" ht="11.45" customHeight="1" x14ac:dyDescent="0.25"/>
    <row r="64" spans="1:13" ht="11.45" customHeight="1" x14ac:dyDescent="0.25"/>
    <row r="65" ht="13.5" customHeight="1" x14ac:dyDescent="0.25"/>
  </sheetData>
  <mergeCells count="40">
    <mergeCell ref="H29:I29"/>
    <mergeCell ref="H30:I30"/>
    <mergeCell ref="H31:I31"/>
    <mergeCell ref="H32:I32"/>
    <mergeCell ref="H23:I23"/>
    <mergeCell ref="H24:I24"/>
    <mergeCell ref="H26:I26"/>
    <mergeCell ref="H27:I27"/>
    <mergeCell ref="H28:I28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H1:M1"/>
    <mergeCell ref="H25:M25"/>
    <mergeCell ref="H61:J61"/>
    <mergeCell ref="H60:J60"/>
    <mergeCell ref="K60:M60"/>
    <mergeCell ref="K61:M61"/>
    <mergeCell ref="H34:H35"/>
    <mergeCell ref="I34:I35"/>
    <mergeCell ref="J34:J35"/>
    <mergeCell ref="K34:K35"/>
    <mergeCell ref="L34:L35"/>
    <mergeCell ref="M34:M35"/>
    <mergeCell ref="H4:I4"/>
    <mergeCell ref="H5:I5"/>
    <mergeCell ref="H6:I6"/>
    <mergeCell ref="H7:I7"/>
  </mergeCells>
  <phoneticPr fontId="16" type="noConversion"/>
  <printOptions horizontalCentered="1" verticalCentered="1"/>
  <pageMargins left="0.19685039370078741" right="0" top="0.19685039370078741" bottom="0" header="0.19685039370078741" footer="0.19685039370078741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B154"/>
  <sheetViews>
    <sheetView zoomScaleNormal="100" workbookViewId="0">
      <selection activeCell="C4" sqref="C4"/>
    </sheetView>
  </sheetViews>
  <sheetFormatPr defaultRowHeight="15" x14ac:dyDescent="0.25"/>
  <cols>
    <col min="1" max="1" width="43.28515625" customWidth="1"/>
    <col min="2" max="2" width="11" style="54" customWidth="1"/>
    <col min="5" max="5" width="49.5703125" customWidth="1"/>
    <col min="6" max="6" width="18.42578125" customWidth="1"/>
    <col min="12" max="12" width="17.7109375" customWidth="1"/>
  </cols>
  <sheetData>
    <row r="1" spans="1:2" ht="15" customHeight="1" x14ac:dyDescent="0.25">
      <c r="A1" s="47" t="s">
        <v>0</v>
      </c>
      <c r="B1" s="73"/>
    </row>
    <row r="2" spans="1:2" ht="15" customHeight="1" x14ac:dyDescent="0.25">
      <c r="A2" s="95" t="s">
        <v>136</v>
      </c>
      <c r="B2" s="96">
        <v>63000</v>
      </c>
    </row>
    <row r="3" spans="1:2" ht="15" customHeight="1" x14ac:dyDescent="0.25">
      <c r="A3" s="95" t="s">
        <v>137</v>
      </c>
      <c r="B3" s="96">
        <v>63000</v>
      </c>
    </row>
    <row r="4" spans="1:2" ht="15" customHeight="1" x14ac:dyDescent="0.25">
      <c r="A4" s="95" t="s">
        <v>138</v>
      </c>
      <c r="B4" s="96">
        <v>62000</v>
      </c>
    </row>
    <row r="5" spans="1:2" ht="15" customHeight="1" x14ac:dyDescent="0.25">
      <c r="A5" s="95" t="s">
        <v>139</v>
      </c>
      <c r="B5" s="96">
        <v>59000</v>
      </c>
    </row>
    <row r="6" spans="1:2" ht="15" customHeight="1" x14ac:dyDescent="0.25">
      <c r="A6" s="95" t="s">
        <v>140</v>
      </c>
      <c r="B6" s="96">
        <v>59000</v>
      </c>
    </row>
    <row r="7" spans="1:2" ht="15" customHeight="1" x14ac:dyDescent="0.25">
      <c r="A7" s="95" t="s">
        <v>141</v>
      </c>
      <c r="B7" s="96">
        <v>59000</v>
      </c>
    </row>
    <row r="8" spans="1:2" ht="15" customHeight="1" x14ac:dyDescent="0.25">
      <c r="A8" s="95" t="s">
        <v>142</v>
      </c>
      <c r="B8" s="96">
        <v>59000</v>
      </c>
    </row>
    <row r="9" spans="1:2" ht="15" customHeight="1" x14ac:dyDescent="0.25">
      <c r="A9" s="95" t="s">
        <v>143</v>
      </c>
      <c r="B9" s="96">
        <v>102000</v>
      </c>
    </row>
    <row r="10" spans="1:2" ht="15" customHeight="1" x14ac:dyDescent="0.25">
      <c r="A10" s="95" t="s">
        <v>83</v>
      </c>
      <c r="B10" s="96">
        <v>99000</v>
      </c>
    </row>
    <row r="11" spans="1:2" ht="15" customHeight="1" x14ac:dyDescent="0.25">
      <c r="A11" s="95" t="s">
        <v>144</v>
      </c>
      <c r="B11" s="96">
        <v>84000</v>
      </c>
    </row>
    <row r="12" spans="1:2" ht="15" customHeight="1" x14ac:dyDescent="0.25">
      <c r="A12" s="95" t="s">
        <v>86</v>
      </c>
      <c r="B12" s="96">
        <v>73000</v>
      </c>
    </row>
    <row r="13" spans="1:2" ht="15" customHeight="1" x14ac:dyDescent="0.25">
      <c r="A13" s="95" t="s">
        <v>123</v>
      </c>
      <c r="B13" s="96">
        <v>72000</v>
      </c>
    </row>
    <row r="14" spans="1:2" ht="15" customHeight="1" x14ac:dyDescent="0.25">
      <c r="A14" s="95" t="s">
        <v>145</v>
      </c>
      <c r="B14" s="96">
        <v>64000</v>
      </c>
    </row>
    <row r="15" spans="1:2" ht="15" customHeight="1" x14ac:dyDescent="0.25">
      <c r="A15" s="95" t="s">
        <v>146</v>
      </c>
      <c r="B15" s="96">
        <v>66000</v>
      </c>
    </row>
    <row r="16" spans="1:2" ht="15" customHeight="1" x14ac:dyDescent="0.25">
      <c r="A16" s="95" t="s">
        <v>147</v>
      </c>
      <c r="B16" s="96">
        <v>66000</v>
      </c>
    </row>
    <row r="17" spans="1:2" ht="15" customHeight="1" x14ac:dyDescent="0.25">
      <c r="A17" s="95" t="s">
        <v>148</v>
      </c>
      <c r="B17" s="96">
        <v>64000</v>
      </c>
    </row>
    <row r="18" spans="1:2" ht="15" customHeight="1" x14ac:dyDescent="0.25">
      <c r="A18" s="95" t="s">
        <v>149</v>
      </c>
      <c r="B18" s="96">
        <v>66000</v>
      </c>
    </row>
    <row r="19" spans="1:2" ht="15" customHeight="1" x14ac:dyDescent="0.25">
      <c r="A19" s="95" t="s">
        <v>161</v>
      </c>
      <c r="B19" s="96">
        <v>101000</v>
      </c>
    </row>
    <row r="20" spans="1:2" ht="15" customHeight="1" x14ac:dyDescent="0.25">
      <c r="A20" s="95" t="s">
        <v>150</v>
      </c>
      <c r="B20" s="96">
        <v>77500</v>
      </c>
    </row>
    <row r="21" spans="1:2" ht="15" customHeight="1" x14ac:dyDescent="0.25">
      <c r="A21" s="95" t="s">
        <v>151</v>
      </c>
      <c r="B21" s="96">
        <v>77500</v>
      </c>
    </row>
    <row r="22" spans="1:2" ht="15" customHeight="1" x14ac:dyDescent="0.25">
      <c r="A22" s="95" t="s">
        <v>152</v>
      </c>
      <c r="B22" s="96">
        <v>77000</v>
      </c>
    </row>
    <row r="23" spans="1:2" ht="15" customHeight="1" x14ac:dyDescent="0.25">
      <c r="A23" s="95" t="s">
        <v>153</v>
      </c>
      <c r="B23" s="96">
        <v>76500</v>
      </c>
    </row>
    <row r="24" spans="1:2" ht="15" customHeight="1" x14ac:dyDescent="0.25">
      <c r="A24" s="95" t="s">
        <v>241</v>
      </c>
      <c r="B24" s="96">
        <v>76300</v>
      </c>
    </row>
    <row r="25" spans="1:2" ht="15" customHeight="1" x14ac:dyDescent="0.25">
      <c r="A25" s="95" t="s">
        <v>242</v>
      </c>
      <c r="B25" s="96">
        <v>76300</v>
      </c>
    </row>
    <row r="26" spans="1:2" ht="15" customHeight="1" x14ac:dyDescent="0.25">
      <c r="A26" s="95" t="s">
        <v>243</v>
      </c>
      <c r="B26" s="96">
        <v>76300</v>
      </c>
    </row>
    <row r="27" spans="1:2" ht="15" customHeight="1" x14ac:dyDescent="0.25">
      <c r="A27" s="95" t="s">
        <v>244</v>
      </c>
      <c r="B27" s="96">
        <v>76300</v>
      </c>
    </row>
    <row r="28" spans="1:2" ht="15" customHeight="1" x14ac:dyDescent="0.25">
      <c r="A28" s="95" t="s">
        <v>245</v>
      </c>
      <c r="B28" s="96">
        <v>76300</v>
      </c>
    </row>
    <row r="29" spans="1:2" ht="15" customHeight="1" x14ac:dyDescent="0.25">
      <c r="A29" s="95" t="s">
        <v>246</v>
      </c>
      <c r="B29" s="96">
        <v>76300</v>
      </c>
    </row>
    <row r="30" spans="1:2" ht="15" customHeight="1" x14ac:dyDescent="0.25">
      <c r="A30" s="95" t="s">
        <v>247</v>
      </c>
      <c r="B30" s="96">
        <v>76300</v>
      </c>
    </row>
    <row r="31" spans="1:2" ht="15" customHeight="1" x14ac:dyDescent="0.25">
      <c r="A31" s="95" t="s">
        <v>248</v>
      </c>
      <c r="B31" s="96">
        <v>76300</v>
      </c>
    </row>
    <row r="32" spans="1:2" ht="15" customHeight="1" x14ac:dyDescent="0.25">
      <c r="A32" s="95" t="s">
        <v>249</v>
      </c>
      <c r="B32" s="96">
        <v>76300</v>
      </c>
    </row>
    <row r="33" spans="1:2" ht="15" customHeight="1" x14ac:dyDescent="0.25">
      <c r="A33" s="95" t="s">
        <v>250</v>
      </c>
      <c r="B33" s="96">
        <v>76300</v>
      </c>
    </row>
    <row r="34" spans="1:2" ht="15" customHeight="1" x14ac:dyDescent="0.25">
      <c r="A34" s="95" t="s">
        <v>251</v>
      </c>
      <c r="B34" s="96">
        <v>77000</v>
      </c>
    </row>
    <row r="35" spans="1:2" ht="15" customHeight="1" x14ac:dyDescent="0.25">
      <c r="A35" s="95" t="s">
        <v>252</v>
      </c>
      <c r="B35" s="96">
        <v>77000</v>
      </c>
    </row>
    <row r="36" spans="1:2" ht="15" customHeight="1" x14ac:dyDescent="0.25">
      <c r="A36" s="95" t="s">
        <v>154</v>
      </c>
      <c r="B36" s="96">
        <v>87000</v>
      </c>
    </row>
    <row r="37" spans="1:2" ht="15" customHeight="1" x14ac:dyDescent="0.25">
      <c r="A37" s="95" t="s">
        <v>155</v>
      </c>
      <c r="B37" s="96">
        <v>86000</v>
      </c>
    </row>
    <row r="38" spans="1:2" ht="15" customHeight="1" x14ac:dyDescent="0.25">
      <c r="A38" s="95" t="s">
        <v>156</v>
      </c>
      <c r="B38" s="96">
        <v>84000</v>
      </c>
    </row>
    <row r="39" spans="1:2" ht="15" customHeight="1" x14ac:dyDescent="0.25">
      <c r="A39" s="95" t="s">
        <v>157</v>
      </c>
      <c r="B39" s="96">
        <v>84000</v>
      </c>
    </row>
    <row r="40" spans="1:2" ht="15" customHeight="1" x14ac:dyDescent="0.25">
      <c r="A40" s="95" t="s">
        <v>158</v>
      </c>
      <c r="B40" s="96">
        <v>84000</v>
      </c>
    </row>
    <row r="41" spans="1:2" ht="15" customHeight="1" x14ac:dyDescent="0.25">
      <c r="A41" s="95" t="s">
        <v>159</v>
      </c>
      <c r="B41" s="96">
        <v>84000</v>
      </c>
    </row>
    <row r="42" spans="1:2" ht="15" customHeight="1" x14ac:dyDescent="0.25">
      <c r="A42" s="95" t="s">
        <v>160</v>
      </c>
      <c r="B42" s="96">
        <v>84000</v>
      </c>
    </row>
    <row r="43" spans="1:2" ht="15" customHeight="1" x14ac:dyDescent="0.25">
      <c r="A43" s="95" t="s">
        <v>162</v>
      </c>
      <c r="B43" s="96">
        <v>76500</v>
      </c>
    </row>
    <row r="44" spans="1:2" ht="15" customHeight="1" x14ac:dyDescent="0.25">
      <c r="A44" s="95" t="s">
        <v>163</v>
      </c>
      <c r="B44" s="96">
        <v>76500</v>
      </c>
    </row>
    <row r="45" spans="1:2" ht="15" customHeight="1" x14ac:dyDescent="0.25">
      <c r="A45" s="95" t="s">
        <v>164</v>
      </c>
      <c r="B45" s="96">
        <v>76500</v>
      </c>
    </row>
    <row r="46" spans="1:2" ht="13.5" customHeight="1" x14ac:dyDescent="0.25">
      <c r="A46" s="95" t="s">
        <v>165</v>
      </c>
      <c r="B46" s="96">
        <v>74000</v>
      </c>
    </row>
    <row r="47" spans="1:2" ht="15" customHeight="1" x14ac:dyDescent="0.25">
      <c r="A47" s="95" t="s">
        <v>166</v>
      </c>
      <c r="B47" s="96">
        <v>76500</v>
      </c>
    </row>
    <row r="48" spans="1:2" ht="15" customHeight="1" x14ac:dyDescent="0.25">
      <c r="A48" s="95" t="s">
        <v>167</v>
      </c>
      <c r="B48" s="96">
        <v>76500</v>
      </c>
    </row>
    <row r="49" spans="1:2" ht="15" customHeight="1" x14ac:dyDescent="0.25">
      <c r="A49" s="95" t="s">
        <v>168</v>
      </c>
      <c r="B49" s="96">
        <v>76500</v>
      </c>
    </row>
    <row r="50" spans="1:2" ht="15" customHeight="1" x14ac:dyDescent="0.25">
      <c r="A50" s="95" t="s">
        <v>169</v>
      </c>
      <c r="B50" s="96">
        <v>76500</v>
      </c>
    </row>
    <row r="51" spans="1:2" ht="15" customHeight="1" x14ac:dyDescent="0.25">
      <c r="A51" s="95" t="s">
        <v>170</v>
      </c>
      <c r="B51" s="96">
        <v>76500</v>
      </c>
    </row>
    <row r="52" spans="1:2" ht="15" customHeight="1" x14ac:dyDescent="0.25">
      <c r="A52" s="95" t="s">
        <v>88</v>
      </c>
      <c r="B52" s="96">
        <v>78000</v>
      </c>
    </row>
    <row r="53" spans="1:2" ht="15" customHeight="1" x14ac:dyDescent="0.25">
      <c r="A53" s="95" t="s">
        <v>89</v>
      </c>
      <c r="B53" s="96">
        <v>76000</v>
      </c>
    </row>
    <row r="54" spans="1:2" ht="15" customHeight="1" x14ac:dyDescent="0.25">
      <c r="A54" s="95" t="s">
        <v>84</v>
      </c>
      <c r="B54" s="96">
        <v>76000</v>
      </c>
    </row>
    <row r="55" spans="1:2" ht="15" customHeight="1" x14ac:dyDescent="0.25">
      <c r="A55" s="95" t="s">
        <v>171</v>
      </c>
      <c r="B55" s="96">
        <v>79000</v>
      </c>
    </row>
    <row r="56" spans="1:2" ht="15" customHeight="1" x14ac:dyDescent="0.25">
      <c r="A56" s="95" t="s">
        <v>172</v>
      </c>
      <c r="B56" s="96">
        <v>67500</v>
      </c>
    </row>
    <row r="57" spans="1:2" ht="15" customHeight="1" x14ac:dyDescent="0.25">
      <c r="A57" s="95" t="s">
        <v>173</v>
      </c>
      <c r="B57" s="96">
        <v>66000</v>
      </c>
    </row>
    <row r="58" spans="1:2" ht="15" customHeight="1" x14ac:dyDescent="0.25">
      <c r="A58" s="95" t="s">
        <v>174</v>
      </c>
      <c r="B58" s="96">
        <v>65500</v>
      </c>
    </row>
    <row r="59" spans="1:2" ht="15" customHeight="1" x14ac:dyDescent="0.25">
      <c r="A59" s="95" t="s">
        <v>175</v>
      </c>
      <c r="B59" s="96">
        <v>65500</v>
      </c>
    </row>
    <row r="60" spans="1:2" ht="15" customHeight="1" x14ac:dyDescent="0.25">
      <c r="A60" s="95" t="s">
        <v>176</v>
      </c>
      <c r="B60" s="96">
        <v>65000</v>
      </c>
    </row>
    <row r="61" spans="1:2" ht="15" customHeight="1" x14ac:dyDescent="0.25">
      <c r="A61" s="95" t="s">
        <v>177</v>
      </c>
      <c r="B61" s="96">
        <v>75000</v>
      </c>
    </row>
    <row r="62" spans="1:2" ht="15" customHeight="1" x14ac:dyDescent="0.25">
      <c r="A62" s="95" t="s">
        <v>178</v>
      </c>
      <c r="B62" s="96">
        <v>75000</v>
      </c>
    </row>
    <row r="63" spans="1:2" ht="15" customHeight="1" x14ac:dyDescent="0.25">
      <c r="A63" s="95" t="s">
        <v>179</v>
      </c>
      <c r="B63" s="96">
        <v>77000</v>
      </c>
    </row>
    <row r="64" spans="1:2" ht="15" customHeight="1" x14ac:dyDescent="0.25">
      <c r="A64" s="95" t="s">
        <v>180</v>
      </c>
      <c r="B64" s="96">
        <v>77000</v>
      </c>
    </row>
    <row r="65" spans="1:2" ht="15" customHeight="1" x14ac:dyDescent="0.25">
      <c r="A65" s="95" t="s">
        <v>181</v>
      </c>
      <c r="B65" s="96">
        <v>77000</v>
      </c>
    </row>
    <row r="66" spans="1:2" ht="15" customHeight="1" x14ac:dyDescent="0.25">
      <c r="A66" s="95" t="s">
        <v>182</v>
      </c>
      <c r="B66" s="96">
        <v>77000</v>
      </c>
    </row>
    <row r="67" spans="1:2" ht="15" customHeight="1" x14ac:dyDescent="0.25">
      <c r="A67" s="95" t="s">
        <v>183</v>
      </c>
      <c r="B67" s="96">
        <v>76000</v>
      </c>
    </row>
    <row r="68" spans="1:2" ht="15" customHeight="1" x14ac:dyDescent="0.25">
      <c r="A68" s="95" t="s">
        <v>184</v>
      </c>
      <c r="B68" s="96">
        <v>76000</v>
      </c>
    </row>
    <row r="69" spans="1:2" ht="15" customHeight="1" x14ac:dyDescent="0.25">
      <c r="A69" s="95" t="s">
        <v>185</v>
      </c>
      <c r="B69" s="96">
        <v>68000</v>
      </c>
    </row>
    <row r="70" spans="1:2" ht="15" customHeight="1" x14ac:dyDescent="0.25">
      <c r="A70" s="95" t="s">
        <v>186</v>
      </c>
      <c r="B70" s="96">
        <v>68000</v>
      </c>
    </row>
    <row r="71" spans="1:2" ht="15" customHeight="1" x14ac:dyDescent="0.25">
      <c r="A71" s="95" t="s">
        <v>187</v>
      </c>
      <c r="B71" s="96">
        <v>76000</v>
      </c>
    </row>
    <row r="72" spans="1:2" ht="15" customHeight="1" x14ac:dyDescent="0.25">
      <c r="A72" s="95" t="s">
        <v>188</v>
      </c>
      <c r="B72" s="96">
        <v>68000</v>
      </c>
    </row>
    <row r="73" spans="1:2" ht="15" customHeight="1" x14ac:dyDescent="0.25">
      <c r="A73" s="95" t="s">
        <v>189</v>
      </c>
      <c r="B73" s="96">
        <v>76000</v>
      </c>
    </row>
    <row r="74" spans="1:2" ht="15" customHeight="1" x14ac:dyDescent="0.25">
      <c r="A74" s="95" t="s">
        <v>190</v>
      </c>
      <c r="B74" s="96">
        <v>76000</v>
      </c>
    </row>
    <row r="75" spans="1:2" ht="15" customHeight="1" x14ac:dyDescent="0.25">
      <c r="A75" s="95" t="s">
        <v>191</v>
      </c>
      <c r="B75" s="96">
        <v>76000</v>
      </c>
    </row>
    <row r="76" spans="1:2" ht="15" customHeight="1" x14ac:dyDescent="0.25">
      <c r="A76" s="95" t="s">
        <v>192</v>
      </c>
      <c r="B76" s="96">
        <v>68000</v>
      </c>
    </row>
    <row r="77" spans="1:2" ht="15" customHeight="1" x14ac:dyDescent="0.25">
      <c r="A77" s="95" t="s">
        <v>193</v>
      </c>
      <c r="B77" s="96">
        <v>76000</v>
      </c>
    </row>
    <row r="78" spans="1:2" ht="15" customHeight="1" x14ac:dyDescent="0.25">
      <c r="A78" s="95" t="s">
        <v>194</v>
      </c>
      <c r="B78" s="96">
        <v>68000</v>
      </c>
    </row>
    <row r="79" spans="1:2" ht="15" customHeight="1" x14ac:dyDescent="0.25">
      <c r="A79" s="95" t="s">
        <v>195</v>
      </c>
      <c r="B79" s="96">
        <v>68000</v>
      </c>
    </row>
    <row r="80" spans="1:2" ht="15" customHeight="1" x14ac:dyDescent="0.25">
      <c r="A80" s="95" t="s">
        <v>196</v>
      </c>
      <c r="B80" s="96">
        <v>65000</v>
      </c>
    </row>
    <row r="81" spans="1:2" ht="15" customHeight="1" x14ac:dyDescent="0.25">
      <c r="A81" s="95" t="s">
        <v>197</v>
      </c>
      <c r="B81" s="96">
        <v>68000</v>
      </c>
    </row>
    <row r="82" spans="1:2" ht="15" customHeight="1" x14ac:dyDescent="0.25">
      <c r="A82" s="95" t="s">
        <v>198</v>
      </c>
      <c r="B82" s="96">
        <v>68000</v>
      </c>
    </row>
    <row r="83" spans="1:2" ht="15" customHeight="1" x14ac:dyDescent="0.25">
      <c r="A83" s="95" t="s">
        <v>199</v>
      </c>
      <c r="B83" s="96">
        <v>65000</v>
      </c>
    </row>
    <row r="84" spans="1:2" ht="15" customHeight="1" x14ac:dyDescent="0.25">
      <c r="A84" s="95" t="s">
        <v>200</v>
      </c>
      <c r="B84" s="96">
        <v>68000</v>
      </c>
    </row>
    <row r="85" spans="1:2" ht="15" customHeight="1" x14ac:dyDescent="0.25">
      <c r="A85" s="95" t="s">
        <v>201</v>
      </c>
      <c r="B85" s="96">
        <v>65000</v>
      </c>
    </row>
    <row r="86" spans="1:2" ht="15" customHeight="1" x14ac:dyDescent="0.25">
      <c r="A86" s="95" t="s">
        <v>202</v>
      </c>
      <c r="B86" s="96">
        <v>68000</v>
      </c>
    </row>
    <row r="87" spans="1:2" ht="15" customHeight="1" x14ac:dyDescent="0.25">
      <c r="A87" s="95" t="s">
        <v>203</v>
      </c>
      <c r="B87" s="96">
        <v>68000</v>
      </c>
    </row>
    <row r="88" spans="1:2" ht="15" customHeight="1" x14ac:dyDescent="0.25">
      <c r="A88" s="95" t="s">
        <v>204</v>
      </c>
      <c r="B88" s="96">
        <v>65000</v>
      </c>
    </row>
    <row r="89" spans="1:2" ht="15" customHeight="1" x14ac:dyDescent="0.25">
      <c r="A89" s="95" t="s">
        <v>205</v>
      </c>
      <c r="B89" s="96">
        <v>65000</v>
      </c>
    </row>
    <row r="90" spans="1:2" ht="15" customHeight="1" x14ac:dyDescent="0.25">
      <c r="A90" s="95" t="s">
        <v>206</v>
      </c>
      <c r="B90" s="96">
        <v>65000</v>
      </c>
    </row>
    <row r="91" spans="1:2" ht="15" customHeight="1" x14ac:dyDescent="0.25">
      <c r="A91" s="95" t="s">
        <v>207</v>
      </c>
      <c r="B91" s="96">
        <v>65000</v>
      </c>
    </row>
    <row r="92" spans="1:2" ht="15" customHeight="1" x14ac:dyDescent="0.25">
      <c r="A92" s="95" t="s">
        <v>208</v>
      </c>
      <c r="B92" s="96">
        <v>65000</v>
      </c>
    </row>
    <row r="93" spans="1:2" ht="15" customHeight="1" x14ac:dyDescent="0.25">
      <c r="A93" s="95" t="s">
        <v>209</v>
      </c>
      <c r="B93" s="96">
        <v>65000</v>
      </c>
    </row>
    <row r="94" spans="1:2" ht="15" customHeight="1" x14ac:dyDescent="0.25">
      <c r="A94" s="95" t="s">
        <v>210</v>
      </c>
      <c r="B94" s="96">
        <v>65000</v>
      </c>
    </row>
    <row r="95" spans="1:2" ht="15" customHeight="1" x14ac:dyDescent="0.25">
      <c r="A95" s="95" t="s">
        <v>211</v>
      </c>
      <c r="B95" s="96">
        <v>65000</v>
      </c>
    </row>
    <row r="96" spans="1:2" ht="15" customHeight="1" x14ac:dyDescent="0.25">
      <c r="A96" s="95" t="s">
        <v>212</v>
      </c>
      <c r="B96" s="96">
        <v>65000</v>
      </c>
    </row>
    <row r="97" spans="1:2" ht="15" customHeight="1" x14ac:dyDescent="0.25">
      <c r="A97" s="95" t="s">
        <v>213</v>
      </c>
      <c r="B97" s="96">
        <v>65000</v>
      </c>
    </row>
    <row r="98" spans="1:2" ht="15" customHeight="1" x14ac:dyDescent="0.25">
      <c r="A98" s="95" t="s">
        <v>214</v>
      </c>
      <c r="B98" s="96">
        <v>65000</v>
      </c>
    </row>
    <row r="99" spans="1:2" ht="15" customHeight="1" x14ac:dyDescent="0.25">
      <c r="A99" s="95" t="s">
        <v>215</v>
      </c>
      <c r="B99" s="96">
        <v>65000</v>
      </c>
    </row>
    <row r="100" spans="1:2" ht="15" customHeight="1" x14ac:dyDescent="0.25">
      <c r="A100" s="95" t="s">
        <v>216</v>
      </c>
      <c r="B100" s="96">
        <v>75000</v>
      </c>
    </row>
    <row r="101" spans="1:2" ht="15" customHeight="1" x14ac:dyDescent="0.25">
      <c r="A101" s="95" t="s">
        <v>217</v>
      </c>
      <c r="B101" s="96">
        <v>75000</v>
      </c>
    </row>
    <row r="102" spans="1:2" ht="15" customHeight="1" x14ac:dyDescent="0.25">
      <c r="A102" s="95" t="s">
        <v>218</v>
      </c>
      <c r="B102" s="96">
        <v>68000</v>
      </c>
    </row>
    <row r="103" spans="1:2" ht="15" customHeight="1" x14ac:dyDescent="0.25">
      <c r="A103" s="95" t="s">
        <v>219</v>
      </c>
      <c r="B103" s="96">
        <v>68000</v>
      </c>
    </row>
    <row r="104" spans="1:2" ht="15" customHeight="1" x14ac:dyDescent="0.25">
      <c r="A104" s="95" t="s">
        <v>220</v>
      </c>
      <c r="B104" s="96">
        <v>68000</v>
      </c>
    </row>
    <row r="105" spans="1:2" ht="15" customHeight="1" x14ac:dyDescent="0.25">
      <c r="A105" s="95" t="s">
        <v>221</v>
      </c>
      <c r="B105" s="96">
        <v>75000</v>
      </c>
    </row>
    <row r="106" spans="1:2" ht="15" customHeight="1" x14ac:dyDescent="0.25">
      <c r="A106" s="95" t="s">
        <v>222</v>
      </c>
      <c r="B106" s="96">
        <v>75000</v>
      </c>
    </row>
    <row r="107" spans="1:2" ht="15" customHeight="1" x14ac:dyDescent="0.25">
      <c r="A107" s="95" t="s">
        <v>223</v>
      </c>
      <c r="B107" s="96">
        <v>75000</v>
      </c>
    </row>
    <row r="108" spans="1:2" ht="15" customHeight="1" x14ac:dyDescent="0.25">
      <c r="A108" s="95" t="s">
        <v>224</v>
      </c>
      <c r="B108" s="96">
        <v>75000</v>
      </c>
    </row>
    <row r="109" spans="1:2" ht="15" customHeight="1" x14ac:dyDescent="0.25">
      <c r="A109" s="95" t="s">
        <v>225</v>
      </c>
      <c r="B109" s="96">
        <v>78000</v>
      </c>
    </row>
    <row r="110" spans="1:2" ht="15" customHeight="1" x14ac:dyDescent="0.25">
      <c r="A110" s="95" t="s">
        <v>226</v>
      </c>
      <c r="B110" s="96">
        <v>78000</v>
      </c>
    </row>
    <row r="111" spans="1:2" ht="15" customHeight="1" x14ac:dyDescent="0.25">
      <c r="A111" s="95" t="s">
        <v>227</v>
      </c>
      <c r="B111" s="96">
        <v>78000</v>
      </c>
    </row>
    <row r="112" spans="1:2" ht="15" customHeight="1" x14ac:dyDescent="0.25">
      <c r="A112" s="95" t="s">
        <v>228</v>
      </c>
      <c r="B112" s="96">
        <v>78000</v>
      </c>
    </row>
    <row r="113" spans="1:2" ht="15" customHeight="1" x14ac:dyDescent="0.25">
      <c r="A113" s="95" t="s">
        <v>131</v>
      </c>
      <c r="B113" s="96">
        <v>78000</v>
      </c>
    </row>
    <row r="114" spans="1:2" ht="15" customHeight="1" x14ac:dyDescent="0.25">
      <c r="A114" s="95" t="s">
        <v>229</v>
      </c>
      <c r="B114" s="96">
        <v>78000</v>
      </c>
    </row>
    <row r="115" spans="1:2" ht="15" customHeight="1" x14ac:dyDescent="0.25">
      <c r="A115" s="95" t="s">
        <v>230</v>
      </c>
      <c r="B115" s="96">
        <v>83000</v>
      </c>
    </row>
    <row r="116" spans="1:2" ht="15" customHeight="1" x14ac:dyDescent="0.25">
      <c r="A116" s="95" t="s">
        <v>133</v>
      </c>
      <c r="B116" s="96">
        <v>83000</v>
      </c>
    </row>
    <row r="117" spans="1:2" ht="15" customHeight="1" x14ac:dyDescent="0.25">
      <c r="A117" s="95" t="s">
        <v>126</v>
      </c>
      <c r="B117" s="96">
        <v>83000</v>
      </c>
    </row>
    <row r="118" spans="1:2" ht="15" customHeight="1" x14ac:dyDescent="0.25">
      <c r="A118" s="95" t="s">
        <v>231</v>
      </c>
      <c r="B118" s="96">
        <v>83000</v>
      </c>
    </row>
    <row r="119" spans="1:2" ht="15" customHeight="1" x14ac:dyDescent="0.25">
      <c r="A119" s="95" t="s">
        <v>134</v>
      </c>
      <c r="B119" s="96">
        <v>83000</v>
      </c>
    </row>
    <row r="120" spans="1:2" ht="15" customHeight="1" x14ac:dyDescent="0.25">
      <c r="A120" s="95" t="s">
        <v>125</v>
      </c>
      <c r="B120" s="96">
        <v>83000</v>
      </c>
    </row>
    <row r="121" spans="1:2" ht="15" customHeight="1" x14ac:dyDescent="0.25">
      <c r="A121" s="95" t="s">
        <v>130</v>
      </c>
      <c r="B121" s="96">
        <v>83000</v>
      </c>
    </row>
    <row r="122" spans="1:2" ht="15" customHeight="1" x14ac:dyDescent="0.25">
      <c r="A122" s="95" t="s">
        <v>232</v>
      </c>
      <c r="B122" s="96">
        <v>83000</v>
      </c>
    </row>
    <row r="123" spans="1:2" ht="15" customHeight="1" x14ac:dyDescent="0.25">
      <c r="A123" s="95" t="s">
        <v>233</v>
      </c>
      <c r="B123" s="96">
        <v>113000</v>
      </c>
    </row>
    <row r="124" spans="1:2" ht="15" customHeight="1" x14ac:dyDescent="0.25">
      <c r="A124" s="95" t="s">
        <v>234</v>
      </c>
      <c r="B124" s="96">
        <v>113000</v>
      </c>
    </row>
    <row r="125" spans="1:2" ht="15" customHeight="1" x14ac:dyDescent="0.25">
      <c r="A125" s="95" t="s">
        <v>235</v>
      </c>
      <c r="B125" s="96">
        <v>113000</v>
      </c>
    </row>
    <row r="126" spans="1:2" ht="15" customHeight="1" x14ac:dyDescent="0.25"/>
    <row r="127" spans="1:2" ht="15" customHeight="1" x14ac:dyDescent="0.25"/>
    <row r="128" spans="1:2" ht="15" customHeight="1" x14ac:dyDescent="0.25"/>
    <row r="129" spans="1:1" ht="15" customHeight="1" x14ac:dyDescent="0.25"/>
    <row r="130" spans="1:1" ht="15" customHeight="1" x14ac:dyDescent="0.25"/>
    <row r="131" spans="1:1" ht="15" customHeight="1" x14ac:dyDescent="0.25"/>
    <row r="132" spans="1:1" ht="15" customHeight="1" x14ac:dyDescent="0.25">
      <c r="A132" s="1"/>
    </row>
    <row r="133" spans="1:1" ht="15" customHeight="1" x14ac:dyDescent="0.25">
      <c r="A133" s="1"/>
    </row>
    <row r="134" spans="1:1" ht="15" customHeight="1" x14ac:dyDescent="0.25">
      <c r="A134" s="1"/>
    </row>
    <row r="135" spans="1:1" ht="15" customHeight="1" x14ac:dyDescent="0.25">
      <c r="A135" s="1"/>
    </row>
    <row r="136" spans="1:1" ht="15" customHeight="1" x14ac:dyDescent="0.25">
      <c r="A136" s="1"/>
    </row>
    <row r="137" spans="1:1" ht="15" customHeight="1" x14ac:dyDescent="0.25">
      <c r="A137" s="1"/>
    </row>
    <row r="138" spans="1:1" ht="15" customHeight="1" x14ac:dyDescent="0.25">
      <c r="A138" s="1"/>
    </row>
    <row r="139" spans="1:1" ht="15" customHeight="1" x14ac:dyDescent="0.25">
      <c r="A139" s="1"/>
    </row>
    <row r="140" spans="1:1" ht="15" customHeight="1" x14ac:dyDescent="0.25">
      <c r="A140" s="1"/>
    </row>
    <row r="141" spans="1:1" ht="15" customHeight="1" x14ac:dyDescent="0.25">
      <c r="A141" s="1"/>
    </row>
    <row r="142" spans="1:1" ht="15" customHeight="1" x14ac:dyDescent="0.25">
      <c r="A142" s="1"/>
    </row>
    <row r="143" spans="1:1" ht="15" customHeight="1" x14ac:dyDescent="0.25">
      <c r="A143" s="1"/>
    </row>
    <row r="144" spans="1:1" ht="15" customHeight="1" x14ac:dyDescent="0.25">
      <c r="A144" s="1"/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/>
  </sheetData>
  <sheetProtection selectLockedCells="1" selectUnlockedCells="1"/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G29"/>
  <sheetViews>
    <sheetView zoomScaleNormal="100" workbookViewId="0">
      <selection activeCell="A19" sqref="A19"/>
    </sheetView>
  </sheetViews>
  <sheetFormatPr defaultRowHeight="15" x14ac:dyDescent="0.25"/>
  <cols>
    <col min="1" max="1" width="7.140625" customWidth="1"/>
    <col min="2" max="2" width="38.5703125" customWidth="1"/>
    <col min="3" max="3" width="7.28515625" customWidth="1"/>
    <col min="4" max="4" width="38.5703125" customWidth="1"/>
    <col min="5" max="5" width="8.42578125" customWidth="1"/>
  </cols>
  <sheetData>
    <row r="7" spans="1:7" s="64" customFormat="1" ht="24" customHeight="1" x14ac:dyDescent="0.35">
      <c r="A7" s="143" t="s">
        <v>40</v>
      </c>
      <c r="B7" s="143"/>
      <c r="C7" s="143"/>
      <c r="D7" s="143"/>
      <c r="E7" s="143"/>
      <c r="F7" s="63"/>
      <c r="G7" s="63"/>
    </row>
    <row r="8" spans="1:7" s="64" customFormat="1" ht="15.75" x14ac:dyDescent="0.25"/>
    <row r="9" spans="1:7" s="64" customFormat="1" ht="32.25" customHeight="1" x14ac:dyDescent="0.25">
      <c r="A9" s="141" t="s">
        <v>61</v>
      </c>
      <c r="B9" s="142"/>
      <c r="C9" s="142"/>
      <c r="D9" s="142"/>
      <c r="E9" s="142"/>
    </row>
    <row r="10" spans="1:7" s="64" customFormat="1" ht="15.75" x14ac:dyDescent="0.25"/>
    <row r="11" spans="1:7" s="65" customFormat="1" ht="26.25" customHeight="1" x14ac:dyDescent="0.25">
      <c r="B11" s="65" t="s">
        <v>50</v>
      </c>
    </row>
    <row r="12" spans="1:7" s="65" customFormat="1" ht="9.75" customHeight="1" thickBot="1" x14ac:dyDescent="0.3"/>
    <row r="13" spans="1:7" s="64" customFormat="1" ht="26.25" customHeight="1" thickBot="1" x14ac:dyDescent="0.3">
      <c r="B13" s="69" t="s">
        <v>42</v>
      </c>
      <c r="C13" s="70"/>
      <c r="D13" s="69" t="s">
        <v>43</v>
      </c>
    </row>
    <row r="14" spans="1:7" s="64" customFormat="1" ht="26.25" customHeight="1" x14ac:dyDescent="0.25">
      <c r="B14" s="66" t="s">
        <v>51</v>
      </c>
      <c r="D14" s="66" t="s">
        <v>53</v>
      </c>
    </row>
    <row r="15" spans="1:7" s="64" customFormat="1" ht="26.25" customHeight="1" x14ac:dyDescent="0.25">
      <c r="B15" s="67" t="s">
        <v>59</v>
      </c>
      <c r="D15" s="67" t="s">
        <v>60</v>
      </c>
    </row>
    <row r="16" spans="1:7" s="64" customFormat="1" ht="26.25" customHeight="1" x14ac:dyDescent="0.25">
      <c r="B16" s="67" t="s">
        <v>52</v>
      </c>
      <c r="D16" s="67" t="s">
        <v>54</v>
      </c>
    </row>
    <row r="17" spans="2:5" s="64" customFormat="1" ht="26.25" customHeight="1" thickBot="1" x14ac:dyDescent="0.3">
      <c r="B17" s="68"/>
      <c r="D17" s="68" t="s">
        <v>41</v>
      </c>
    </row>
    <row r="18" spans="2:5" s="64" customFormat="1" ht="26.25" customHeight="1" thickBot="1" x14ac:dyDescent="0.3">
      <c r="B18" s="69" t="s">
        <v>44</v>
      </c>
      <c r="C18" s="70"/>
      <c r="D18" s="69" t="s">
        <v>45</v>
      </c>
    </row>
    <row r="19" spans="2:5" s="64" customFormat="1" ht="26.25" customHeight="1" x14ac:dyDescent="0.25"/>
    <row r="20" spans="2:5" s="64" customFormat="1" ht="26.25" customHeight="1" x14ac:dyDescent="0.25">
      <c r="B20" s="65" t="s">
        <v>49</v>
      </c>
      <c r="C20" s="65"/>
      <c r="D20" s="65"/>
      <c r="E20" s="65"/>
    </row>
    <row r="21" spans="2:5" s="64" customFormat="1" ht="9.75" customHeight="1" thickBot="1" x14ac:dyDescent="0.3">
      <c r="B21" s="65"/>
      <c r="C21" s="65"/>
      <c r="D21" s="65"/>
      <c r="E21" s="65"/>
    </row>
    <row r="22" spans="2:5" s="64" customFormat="1" ht="26.25" customHeight="1" thickBot="1" x14ac:dyDescent="0.3">
      <c r="B22" s="69" t="s">
        <v>42</v>
      </c>
      <c r="C22" s="70"/>
      <c r="D22" s="69" t="s">
        <v>43</v>
      </c>
    </row>
    <row r="23" spans="2:5" s="64" customFormat="1" ht="26.25" customHeight="1" x14ac:dyDescent="0.25">
      <c r="B23" s="66" t="s">
        <v>56</v>
      </c>
      <c r="D23" s="66" t="s">
        <v>57</v>
      </c>
    </row>
    <row r="24" spans="2:5" s="64" customFormat="1" ht="26.25" customHeight="1" x14ac:dyDescent="0.25">
      <c r="B24" s="67" t="s">
        <v>62</v>
      </c>
      <c r="D24" s="67" t="s">
        <v>63</v>
      </c>
    </row>
    <row r="25" spans="2:5" s="64" customFormat="1" ht="26.25" customHeight="1" x14ac:dyDescent="0.25">
      <c r="B25" s="67" t="s">
        <v>55</v>
      </c>
      <c r="D25" s="67" t="s">
        <v>58</v>
      </c>
    </row>
    <row r="26" spans="2:5" s="64" customFormat="1" ht="26.25" customHeight="1" thickBot="1" x14ac:dyDescent="0.3">
      <c r="B26" s="68"/>
      <c r="D26" s="68" t="s">
        <v>47</v>
      </c>
    </row>
    <row r="27" spans="2:5" s="64" customFormat="1" ht="26.25" customHeight="1" thickBot="1" x14ac:dyDescent="0.3">
      <c r="B27" s="69" t="s">
        <v>46</v>
      </c>
      <c r="C27" s="70"/>
      <c r="D27" s="69" t="s">
        <v>48</v>
      </c>
    </row>
    <row r="28" spans="2:5" s="64" customFormat="1" ht="15.75" x14ac:dyDescent="0.25"/>
    <row r="29" spans="2:5" s="64" customFormat="1" ht="15.75" x14ac:dyDescent="0.25"/>
  </sheetData>
  <sheetProtection algorithmName="SHA-512" hashValue="kyFw9ZL7PhSZFAf7HGYBsilWK6QfsANFJs4QKkmLtoY2tnoRIcPJHxJDkh2xUshteh+S2GiFCoziWY7oe6QG0Q==" saltValue="S3pDsCrwG/M4otxvImeF+w==" spinCount="100000" sheet="1" objects="1" scenarios="1"/>
  <mergeCells count="2">
    <mergeCell ref="A9:E9"/>
    <mergeCell ref="A7:E7"/>
  </mergeCells>
  <pageMargins left="0.25" right="0.11458333333333333" top="4.1666666666666664E-2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Н.Новгород</vt:lpstr>
      <vt:lpstr>Опалиха</vt:lpstr>
      <vt:lpstr>1С</vt:lpstr>
      <vt:lpstr>Пример</vt:lpstr>
      <vt:lpstr>Н.Новгород!Область_печати</vt:lpstr>
      <vt:lpstr>Опалиха!Область_печати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2023-03-31T10:02:06Z</cp:lastPrinted>
  <dcterms:created xsi:type="dcterms:W3CDTF">2017-12-07T11:00:45Z</dcterms:created>
  <dcterms:modified xsi:type="dcterms:W3CDTF">2023-04-14T10:19:43Z</dcterms:modified>
</cp:coreProperties>
</file>